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showInkAnnotation="0" defaultThemeVersion="124226"/>
  <bookViews>
    <workbookView xWindow="480" yWindow="4260" windowWidth="20700" windowHeight="8445"/>
  </bookViews>
  <sheets>
    <sheet name="Лист1" sheetId="1" r:id="rId1"/>
  </sheets>
  <definedNames>
    <definedName name="_xlnm._FilterDatabase" localSheetId="0" hidden="1">Лист1!$A$3:$U$32</definedName>
    <definedName name="_xlnm.Print_Titles" localSheetId="0">Лист1!$3:$6</definedName>
    <definedName name="_xlnm.Print_Area" localSheetId="0">Лист1!$A$1:$W$32</definedName>
  </definedNames>
  <calcPr calcId="145621" iterateDelta="1E-4"/>
</workbook>
</file>

<file path=xl/calcChain.xml><?xml version="1.0" encoding="utf-8"?>
<calcChain xmlns="http://schemas.openxmlformats.org/spreadsheetml/2006/main">
  <c r="K32" i="1" l="1"/>
  <c r="H32" i="1"/>
  <c r="I32" i="1"/>
  <c r="J32" i="1"/>
  <c r="M32" i="1"/>
  <c r="N32" i="1"/>
  <c r="O32" i="1"/>
  <c r="F32" i="1"/>
  <c r="L8" i="1" l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G27" i="1" l="1"/>
  <c r="G14" i="1" l="1"/>
  <c r="P14" i="1" l="1"/>
  <c r="R10" i="1"/>
  <c r="G10" i="1"/>
  <c r="E10" i="1" s="1"/>
  <c r="P10" i="1" l="1"/>
  <c r="G30" i="1" l="1"/>
  <c r="G7" i="1" l="1"/>
  <c r="R31" i="1" l="1"/>
  <c r="G31" i="1"/>
  <c r="R30" i="1"/>
  <c r="G29" i="1"/>
  <c r="E29" i="1" s="1"/>
  <c r="R29" i="1"/>
  <c r="R13" i="1"/>
  <c r="G13" i="1"/>
  <c r="R12" i="1"/>
  <c r="G12" i="1"/>
  <c r="R11" i="1"/>
  <c r="G11" i="1"/>
  <c r="E11" i="1" s="1"/>
  <c r="G9" i="1"/>
  <c r="E9" i="1" s="1"/>
  <c r="G8" i="1"/>
  <c r="E8" i="1" s="1"/>
  <c r="L7" i="1"/>
  <c r="L32" i="1" s="1"/>
  <c r="E7" i="1"/>
  <c r="R9" i="1" l="1"/>
  <c r="P9" i="1"/>
  <c r="R8" i="1"/>
  <c r="R7" i="1"/>
  <c r="P30" i="1"/>
  <c r="P31" i="1"/>
  <c r="P29" i="1"/>
  <c r="P12" i="1"/>
  <c r="P13" i="1"/>
  <c r="P11" i="1"/>
  <c r="P8" i="1"/>
  <c r="P7" i="1"/>
  <c r="R17" i="1" l="1"/>
  <c r="G17" i="1"/>
  <c r="E17" i="1" s="1"/>
  <c r="P17" i="1" l="1"/>
  <c r="G28" i="1" l="1"/>
  <c r="E28" i="1" s="1"/>
  <c r="R28" i="1" l="1"/>
  <c r="P28" i="1"/>
  <c r="R24" i="1"/>
  <c r="P25" i="1"/>
  <c r="R18" i="1" l="1"/>
  <c r="G18" i="1"/>
  <c r="Q16" i="1"/>
  <c r="Q32" i="1" s="1"/>
  <c r="R16" i="1"/>
  <c r="G16" i="1"/>
  <c r="E16" i="1" s="1"/>
  <c r="P18" i="1" l="1"/>
  <c r="P16" i="1"/>
  <c r="G19" i="1" l="1"/>
  <c r="G20" i="1"/>
  <c r="G21" i="1"/>
  <c r="G22" i="1"/>
  <c r="G23" i="1"/>
  <c r="G24" i="1"/>
  <c r="E24" i="1" s="1"/>
  <c r="G25" i="1"/>
  <c r="G26" i="1"/>
  <c r="R20" i="1" l="1"/>
  <c r="P20" i="1"/>
  <c r="R21" i="1"/>
  <c r="P21" i="1"/>
  <c r="R19" i="1"/>
  <c r="P19" i="1"/>
  <c r="P27" i="1"/>
  <c r="E25" i="1"/>
  <c r="P23" i="1"/>
  <c r="E23" i="1"/>
  <c r="R25" i="1" l="1"/>
  <c r="R26" i="1"/>
  <c r="P26" i="1"/>
  <c r="P24" i="1"/>
  <c r="R22" i="1"/>
  <c r="P22" i="1"/>
  <c r="R27" i="1"/>
  <c r="R23" i="1"/>
  <c r="G15" i="1" l="1"/>
  <c r="G32" i="1" s="1"/>
  <c r="P15" i="1" l="1"/>
  <c r="P32" i="1" s="1"/>
  <c r="R15" i="1"/>
</calcChain>
</file>

<file path=xl/comments1.xml><?xml version="1.0" encoding="utf-8"?>
<comments xmlns="http://schemas.openxmlformats.org/spreadsheetml/2006/main">
  <authors>
    <author>Яценко Полина Олеговна</author>
    <author>Малышева Юлия Степановна</author>
  </authors>
  <commentList>
    <comment ref="W18" authorId="0">
      <text>
        <r>
          <rPr>
            <b/>
            <sz val="16"/>
            <color indexed="81"/>
            <rFont val="Tahoma"/>
            <family val="2"/>
            <charset val="204"/>
          </rPr>
          <t>Яценко Полина Олеговна:</t>
        </r>
        <r>
          <rPr>
            <sz val="16"/>
            <color indexed="81"/>
            <rFont val="Tahoma"/>
            <family val="2"/>
            <charset val="204"/>
          </rPr>
          <t xml:space="preserve">
в чем здесь бред?
Отчет на 31 декабря 2022 года.
АИП утвержден </t>
        </r>
        <r>
          <rPr>
            <b/>
            <sz val="16"/>
            <color indexed="81"/>
            <rFont val="Tahoma"/>
            <family val="2"/>
            <charset val="204"/>
          </rPr>
          <t>16 января 2023 года.</t>
        </r>
      </text>
    </comment>
    <comment ref="W24" authorId="1">
      <text>
        <r>
          <rPr>
            <b/>
            <sz val="14"/>
            <color indexed="81"/>
            <rFont val="Tahoma"/>
            <family val="2"/>
            <charset val="204"/>
          </rPr>
          <t>Малышева Юлия Степановна:</t>
        </r>
        <r>
          <rPr>
            <sz val="14"/>
            <color indexed="81"/>
            <rFont val="Tahoma"/>
            <family val="2"/>
            <charset val="204"/>
          </rPr>
          <t xml:space="preserve">
ежемесячно давалось поручение
Отчет </t>
        </r>
        <r>
          <rPr>
            <b/>
            <sz val="14"/>
            <color indexed="81"/>
            <rFont val="Tahoma"/>
            <family val="2"/>
            <charset val="204"/>
          </rPr>
          <t xml:space="preserve">на 31 декабря 2022 года. </t>
        </r>
        <r>
          <rPr>
            <sz val="14"/>
            <color indexed="81"/>
            <rFont val="Tahoma"/>
            <family val="2"/>
            <charset val="204"/>
          </rPr>
          <t>Поручение дано 26.12.2022.
Все,что они будут подавать - будет в 2023 году.
Заявку они подадут одну - в марте, в соответствии с постановлением ПП РК 221. Ежемесячно подавать сказали не будут.
Сейчас у них есть информация о запросе в Минстрое на выделение федерального финансирования в рамках нац проекта Жилье, если поступит официально, то туда тоже заявятся.
Но все это мероприятия 23 года, а не 22.</t>
        </r>
      </text>
    </comment>
  </commentList>
</comments>
</file>

<file path=xl/sharedStrings.xml><?xml version="1.0" encoding="utf-8"?>
<sst xmlns="http://schemas.openxmlformats.org/spreadsheetml/2006/main" count="205" uniqueCount="118">
  <si>
    <t>Наименование проекта</t>
  </si>
  <si>
    <t>Ввод в эксплуатацию</t>
  </si>
  <si>
    <t>Сметная стоимость проекта/стоимость объекта</t>
  </si>
  <si>
    <t>Выполнено работ на сумму на отчетную дату (нарастающим итогом)</t>
  </si>
  <si>
    <t>Остаток денежных средств</t>
  </si>
  <si>
    <t>Выполнено работ на сумму в отчетном периоде</t>
  </si>
  <si>
    <t>Всего</t>
  </si>
  <si>
    <t xml:space="preserve"> по источникам финансирования</t>
  </si>
  <si>
    <t>по источникам финансирования</t>
  </si>
  <si>
    <t>Внебюджетные источники</t>
  </si>
  <si>
    <t>№ п/п</t>
  </si>
  <si>
    <t xml:space="preserve">Обустройство безводных районов источниками наружного противопожарного водоснабжения (пожарные водоемы, противопожарные водопроводы с пожарными гидрантами, пирсы, копани и т.д.) </t>
  </si>
  <si>
    <t>Х</t>
  </si>
  <si>
    <t>Обеспечение земельных участков инфраструктурой ул. Лесопарковая (внутримикрорайонные улицы, проезды и уличное освещение)</t>
  </si>
  <si>
    <t>Обеспечение земельных участков инфраструктурой мкр. Сосновая поляна (внутримикрорайонные улицы, проезды и уличное освещение)</t>
  </si>
  <si>
    <t>Водоснабжение п.г.т. "Краснозатонский" и п.г.т. "Верхняя Максаковка"</t>
  </si>
  <si>
    <t>Фонд содействия реформированию ЖКХ, ФБ, РБ</t>
  </si>
  <si>
    <t>Строительство детского сада по ул. Тентюковская, 505/2, г. Сыктывкар, Республика Коми</t>
  </si>
  <si>
    <t>Обеспечение земельных участков инфраструктурой мкр. Емваль (внутримикрорайонные улицы, проезды и уличное освещение, противопожарное водоснабжение)</t>
  </si>
  <si>
    <t>Остаток сметной стоимости на отчетную дату (3-6)</t>
  </si>
  <si>
    <t>Обеспечение мероприятий по предоставлению жилых помещений гражданам, имеющим вступившие в силу решения суда, обязывающие администрацию МО ГО "Сыктывкар" предоставить им жилое помещение</t>
  </si>
  <si>
    <t>В том числе профинансировано (перечислены средства) в отчетном периоде</t>
  </si>
  <si>
    <t>ГРБС</t>
  </si>
  <si>
    <t>После разработки ПСД</t>
  </si>
  <si>
    <t>Строительство мостового сооружения в м. Алешино</t>
  </si>
  <si>
    <t>Обеспечение земельных участков коммунальной  инфраструктурой мкр. Ягкар, Шордор, Шордор-2, п.г.т. В.Максаковка (газификация)</t>
  </si>
  <si>
    <t>Обеспечение жилыми помещениями детей-сирот и детей, оставшихся без попечения родителей, и лиц из их числа</t>
  </si>
  <si>
    <t>Профинансировано (перечислены средства) на отчетную дату (нарастающим итогом)</t>
  </si>
  <si>
    <t>Дата выделения финансирования, мероприятия, которые выполнены/причины неосвоения средств на дату отчета</t>
  </si>
  <si>
    <t>УАГСиЗ</t>
  </si>
  <si>
    <t>Администрация Эжвинского района МО ГО "Сыктывкар"</t>
  </si>
  <si>
    <t>КЖП администрации МО ГО "Сыктывкар"</t>
  </si>
  <si>
    <t>УО</t>
  </si>
  <si>
    <t>Строительство корпуса школы на территории МОУ "СОШ N 3" по адресу: г.Сыктывкар, ул. Тентюковская, 353</t>
  </si>
  <si>
    <t>тыс.руб.</t>
  </si>
  <si>
    <t xml:space="preserve">Бюджет МО ГО "Сыктывкар" </t>
  </si>
  <si>
    <t>Бюджет
 МО ГО "Сыктывкар"</t>
  </si>
  <si>
    <t>Утверждено ассигнований на 2022 год</t>
  </si>
  <si>
    <t>Реконструкция ул. Лесная от пересечения с улицей Островского до пересечения с автодорогой от ул. Лесная до дачного общества "Панель" и автодороги до дачного общества "Панель"</t>
  </si>
  <si>
    <t>Реконструкция улично-дорожной сети мкр. Ягкар п.г.т. Верхняя Максаковка г. Сыктывкар</t>
  </si>
  <si>
    <t>Реконструкция дороги от ул. Дырнос до ул. 1-я Промышленная</t>
  </si>
  <si>
    <t>Обеспечение мероприятий по реализации III этапа (2021 - 2022 годы) программы переселения граждан из аварийного жилищного фонда на период 2019 - 2025 гг.</t>
  </si>
  <si>
    <t>Обеспечение земельных участков инфраструктурой мкр. Сосновая поляна (внутримикрорайонные улицы, проезды и уличное освещение). Вторая очередь</t>
  </si>
  <si>
    <t>Строительство школы по ул. 1-я линия, 4, мкр. Емваль, Эжвинского района, г.Сыктывкар, Республики Коми</t>
  </si>
  <si>
    <t>Квартал малоэтажной застройки м.Кочпон и м.Чит (1-я очередь): Подъездная дорога с асфальтобетонным покрытием к кварталу застройки (дорога, тротуары, освещение, ливневая канализация)</t>
  </si>
  <si>
    <t>Строительство автостоянки в районе дома № 65 по ул. Советская, в т.ч. ПИР</t>
  </si>
  <si>
    <t>В феврале 2022 г. заключен контракт на выполнение кадастровых работ по постановке на кадастровый учет земельных участков. Работы выполнены и оплачены.</t>
  </si>
  <si>
    <t>Строительство ливневой канализации напротив жилых домов N 46 и N 52 по ул. Димитрова, в т.ч. ПИР</t>
  </si>
  <si>
    <t>Лыжная база, ул. Лесопарковая</t>
  </si>
  <si>
    <t>Строительство подъездной дороги от ул. Весенняя до территории школы по адресу ул. 1-я линия, 4, мкр. Емваль Эжвинского района г. Сыктывкар, Республики Коми</t>
  </si>
  <si>
    <t xml:space="preserve">В сентябре 2020 г. заключен контракт на разработку проектно-сметной документации (привязка проекта из реестра экономически-эффективной проектной документации). В 2021 году получено отрицательное заключение госэкспертизы. Подрядчиком проводились работы по устранению замечаний. В октябре 2021 г. заключен договор на проведение госэкспертизы проектно-сметной документации и результатов инженерных изысканий. В январе 2022 г. получено положительное заключение. Работы выполнены и оплачены.
Реализация объекта ведется силами ГКУ РК "Служба единого заказчика". 
</t>
  </si>
  <si>
    <t>В апреле 2022 г. заключен контракт на выполнение строительно-монтажных работ (благоустройство и озеленение). Работы выполнены и оплачены.
В июле 2022 г. заключен контракт на выполнение дополнительных работ по восстановлению покрытия. Работы выполнены и оплачены.
В сентябре 2022 г. заключен контракт на подготовку технического плана. Работы выполнены и оплачены.</t>
  </si>
  <si>
    <t xml:space="preserve">В марте 2021 г. заключен контракт на выполнение строительно-монтажных работ ул. Рябиновая и Проезд 1. Работы выполнены и оплачены.
В апреле 2021 г. заключен договор на проведение авторского надзора за строительством. Работы выполнены, оплачены.
В июне 2021 г. заключен контракт на корректировку проектной документации. Работы выполнены, оплачены. 
В июле 2021 г. заключен контракт на выполнение кадастровых работ по подготовке технических планов. Работы выполнены, оплачены.
В марте 2022 г. заключен контракт на выполнение работ по строительству ул. Проезд 3 (3 этап) протяженностью 250,10 м на сумму 10671,9 тыс.руб. Работы выполнены и оплачены.
В сентябре 2022 г. заключен контракт на выполнение кадастровых работ по подготовке технических планов (3 этап) на сумму 20,0 тыс.руб. Работы выполнены и оплачены.  </t>
  </si>
  <si>
    <t>В 2018 г. выполнены инженерно-гидрометеорологические изыскания. На начало 2020 г. выполнены инженерно-геодезические изыскания.
Завершены работы по строительству улиц: 1 линия, Проезд 1, Рассветная; выполнены кадастровые работы; осуществлен авторский надзор за строительством; подготовлены технические планы автобусных дорог и сети уличного освещения; произведено обустройство водопропускной трубы на пересечении ул. Рассветная и 2 проезд. 
В декабре 2020 г. заключен контракт на выполнение работ по постановке на кадастровый учет земельного участка. Работы выполнены, оплачены в 2021 году. 
В июне 2021 г. заключены муниципальные контракты: 
- на выполнение строительно-монтажных работ ул. 2 линия и ул. 3 линия. В октябре 2021 г. заключены доп. соглашения с уменьшением суммы контракта в связи с уточнением объема выполненных работ. Работы выполнены и оплачены. В декабре 2021 г. получено разрешение на ввод объекта в эксплуатацию.
- на осуществление авторского надзора за строительством. Работы выполнены и оплачены.
В июле 2021 г. заключен контракт на выполнение кадастровых работ по подготовке технических планов. Работы выполнены и оплачены.
В марте 2022 г. заключен контракт на выполнение строительно-монтажных работ ул. Проезд 2 протяженностью 306,3 м. В августе 2022 г. заключено соглашение о расторжении в связи с отпавшим объемом работ на сумму 5575,2 тыс.руб.
В июле 2022 г. заключен контракт на выполнение кадастровых работ по подготовке технических планов. Работы выполнены и оплачены.
В сентябре 2022 г. заключен контракт на корректировку проекта для включения текущих изменений в отношении земельных участков и технических условий в связи с их устареванием. Работы выполнены и оплачены.</t>
  </si>
  <si>
    <t>В 2020 году по объекту разработана проектная и рабочая документация, получено положительное заключение госэкспертизы.
В мае 2022 г. заключен контракт на выполнение работ по подготовке территории перед строительством объекта (расчистка строительной площадки от леса, кустарника, пней). Работы выполнены и оплачены.
В ноябре 2022 г.  заключен контракт на выполнение работ по подготовке строительной площадки (устройство временного заезда). Работы выполнены и оплачены.</t>
  </si>
  <si>
    <t xml:space="preserve">Администрация Эжвинского района МО ГО "Сыктывкар"
</t>
  </si>
  <si>
    <t xml:space="preserve">Комитет жилищной политики администрации МО ГО "Сыктывкар"
</t>
  </si>
  <si>
    <t>Управление образования администрации МО ГО "Сыктывкар", МОУ "СОШ N 3"</t>
  </si>
  <si>
    <t>Управление образования администрации МО ГО "Сыктывкар", МАОУ "СОШ N 38"</t>
  </si>
  <si>
    <t>Управление дошкольного образования администрации МО ГО "Сыктывкар", МАДОУ "Детский сад N 104"</t>
  </si>
  <si>
    <t>Управление архитектуры, городского строительства и землепользования администрации МО ГО "Сыктывкар", БУ "УКС" МО ГО "Сыктывкар" - технический заказчик - застройщик</t>
  </si>
  <si>
    <t>Приобретение (выкуп) помещений на первом этаже жилого дома в строящемся жилом комплексе "Платон", расположенных по адресу Республика Коми, г. Сыктывкар, ул. Тентюковская, д. 320, корпус 2, для размещения 3-х дошкольных групп для 60 детей</t>
  </si>
  <si>
    <t>Выполнение мероприятий по расселению граждан, проживающих в многоквартирных домах, признанных аварийными и подлежащими сносу и не включенных в республиканскую адресную программу "Переселение граждан из аварийного жилищного фонда в 2019-2025 годах"</t>
  </si>
  <si>
    <t>ВСЕГО: 25</t>
  </si>
  <si>
    <t xml:space="preserve">Освоение бюджетных ассигнований на 31.12.2022, % </t>
  </si>
  <si>
    <t xml:space="preserve">Сводный отчет
о реализации инвестиционных проектов (объектов),
финансируемых за счет бюджетных средств, на территории
МО ГО "Сыктывкар" по состоянию на 31.12.2022                 </t>
  </si>
  <si>
    <t xml:space="preserve">В декабре 2022 г. заключен контракт на приобретение помещений на первом этаже жилого дома в строящемся жилом комплексе "Платон", расположенных по адресу: Республика Коми, г. Сыктывкар, ул. Тентюковская, д. 320, корпус 2. Объект передан в собственность администрации МО ГО "Сыктывкар". </t>
  </si>
  <si>
    <t xml:space="preserve">В 2022 году заключено 53 контракта на приобретение жилых помещений для детей-сирот и детей, оставшихся без попечения родителей, на условиях купли-продажи на вторичном рынке жилья. Кроме того, приняты квартиры в рамках заключенных в 2021 году контрактов в количестве 19 ед. Объекты переданы в собственность МО ГО "Сыктывкар". По 8 контрактам выплачены авансы в 2021-2022 гг., передача объектов в собственность планируется в 2023 году (2 - на вторичном рынке жилья, 6 - на первичном рынке жилья).
</t>
  </si>
  <si>
    <t xml:space="preserve">В июле 2021 г. заключен контракт на выполнение работ по подготовке проектно-изыскательской и рабочей документации на сумму 7900,0 тыс. руб. Работы оплачены. Планируемый срок передачи документации - январь 2023 г. 
В июне 2022 г. заключен договор на оказание услуг по проведению госэкспертизы проектно-изыскательской и рабочей документации на сумму 1147,3 тыс. руб. Получено положительное заключение госэкспертизы. Работы выполнены и оплачены. 
В августе 2022 г. заключено доп соглашение № 1 на осуществление мероприятий по укреплению склона, выходящего за пределы границ земельного участка с кадастровым номером 11:05:0103010:8517, в связи с полученными замечаниями от АУ РК "Управление государственной экспертизы Республики Коми". Работы выполнены и оплачены. </t>
  </si>
  <si>
    <t xml:space="preserve">
В июле 2020 г. заключен контракт на разработку проектной и рабочей документации (привязка экономически эффективной проектной документации повторного использования). В сентябре 2021 г. контракт расторгнут в связи с несоблюдением сроков. 
В декабре 2021 г. заключен контракт на корректировку инженерных изысканий и подготовку проектно-сметной и рабочей документации. Работы выполнены и оплачены в 2022 году.
В феврале 2022 г. заключен договор на продление технических условий № 1191 на присоединение проектируемого объекта. Работы выполнены и оплачены.
В мае 2022 г. заключен договор на проведение госэкспертизы проектной и рабочей документации. В ноябре 2022 г. получено положительное заключение госэкспертизы.</t>
  </si>
  <si>
    <t xml:space="preserve">В 2019 году заключен контракт на выполнение работ по подготовке проектно-изыскательской документации. Работы по контракту будут выполнены и оплачены после получения положительного заключения госэкспертизы. В декабре 2021 г. получено отрицательное заключение госэкспертизы.
В феврале 2022 г. заключен договор на проведение повторной госэкспертизы проектной документации и результатов инженерных изысканий (за счет средств подрядчика). В июне 2022 г. получено положительное заключение госэкспертизы. </t>
  </si>
  <si>
    <t xml:space="preserve">В октябре 2021 г. заключен контракт на подготовку проектно-сметной и рабочей документации. Работы выполнены и оплачены. 
В марте 2022 г. заключен договор на проверку достоверности сметной стоимости объекта. Работы выполнены и оплачены. </t>
  </si>
  <si>
    <t>В июле 2020 г. заключен контракт разработку проектно-сметной документации, при этом в проект строительства инфраструктуры, помимо сети автомобильных дорог и сети уличного освещения, включена сеть противопожарного водопровода с пожарными гидрантами. В связи с получением положительного заключения госэкспертизы в декабре 2021 г. работы по контракту выполнены и оплачены в полном объеме.
В январе 2021 г. заключено соглашение на установление права ограниченного пользования чужим земельным участком в связи с размещением противопожарного водопровода в составе инвестиционного проекта на территории размещения воздушных линий электропередач ПАО "МРСК Северо-Запада". Обязательства оплачены в полном объеме.
В апреле 2021 г. заключен договор на проведение госэкспертизы. Получено положительное заключение. 
В июне 2021 г. заключен договор на  выполнение работ в охранной зоне действующих электроустановок с выдачей ТУ - 2 этап. Работы выполнены и оплачены.
В сентябре 2021 г. заключен контракт на выполнение подготовительных работ для строительства (расчистка полосы отвода от леса, кустарников и пней). Работы выполнены и оплачены в декабре 2021 г. 
В октябре 2021 г. заключен договор на проведение госэкспертизы в части проверки достоверности сметной стоимости. В декабре 2021 г. получено положительное заключение.
В январе 2022 г. заключено соглашение об установлении права ограниченного пользования чужим земельным участком (частный сервитут). Работы выполнены и оплачены.
В мае 2022 г. заключен контракт на выполнение строительно-монтажных работ на сумму 17788,7 тыс.руб. 09.09.2022 заключено доп соглашение № 1 на увеличение суммы контракта до 18393,6 тыс.руб. 14.09.2022 заключено доп соглашение № 2 на уменьшение суммы до 18083,2 тыс.руб. Работы выполнены и оплачены. 
В сентябре 2022 г. заключен контракт на выполнение кадастровых работ по подготовке технических планов. Работы выполнены и оплачены.</t>
  </si>
  <si>
    <t xml:space="preserve">В июле 2021 г. заключен контракт на проведение технологического и ценового аудита. В связи с нарушением сроков и несоблюдением существенных условий контракт расторгнут в декабре 2021 г. Проектировщику будет начислена неустойка путем взыскания суммы за нарушение сроков исполнения контракта и возврата суммы аванса, оплаченного заказчиком по контракту.
В феврале 2022 г. заключен договор на выдачу тех. условий на эксплуатацию сооружений и объектов на внутренних водных путях, а именно: установки понтонного моста на р. Вычегда в районе 426,1 км. Работы выполнены и оплачены. 
В мае 2022 г. заключен контракт на подготовку предпроектной, проектно-изыскательской, сметной и рабочей документации на сумму 3300,0 тыс.руб. Срок завершения 1 этапа - 01.06.2022, 2 этапа - 15.12.2022. 10.06.2022 оплачены работы по 1 этапу в размере 243,46 тыс. рублей. Срок проектирования 2 этапа продлен до 3 квартала 2023 г. так как подрядчик не имеет возможности освидетельствовать свою организацию в Российском речном регистре. В связи с этим, в октябре 2022 г. был заключен контракт на выполнение работ по подготовке проектной документации конструктивных элементов моста с другим подрядчиком на сумму 600,00 тыс. рублей. Окончание работ 1 этап - до 01.11.2022, 2 этап - до 30.12.2022, 3 этап - до 01.03.2023, 4 этап - до 01.06.2023.
В июле 2022 г. заключен контракт на подготовку документов по планировке территории. Работы выполнены и оплачены. 
В ноябре 2022 г. заключен договор на выполнение кадастровых работ по подготовке межевых планов с целью постановки на кадастровый учет земельных участков. Работы выполнены и оплачены. </t>
  </si>
  <si>
    <r>
      <t xml:space="preserve">В 2021 году планировалось запроектировать и построить пожарный водоем у перекрестка улиц Большая и Мича-Яг в п.г.т. В.Максаковка. Работы выполнены и оплачены в 2022 году. 
В феврале 2022 г. заключен контракт на подготовку проектно-изыскательских работ, сметной и рабочей документации на строительство пожарного водоема </t>
    </r>
    <r>
      <rPr>
        <b/>
        <sz val="14"/>
        <rFont val="Times New Roman"/>
        <family val="1"/>
        <charset val="204"/>
      </rPr>
      <t>в п.г.т. В.Максаковка, мкр.Ягкар, ул. 1-я Линия 30</t>
    </r>
    <r>
      <rPr>
        <sz val="14"/>
        <rFont val="Times New Roman"/>
        <family val="1"/>
        <charset val="204"/>
      </rPr>
      <t xml:space="preserve">. Работы выполнены и оплачены.
В марте 2022 г. заключен контракт на выполнение кадастровых работ по подготовке межевых планов. Работы выполнены и оплачены.
В апреле 2022 г. заключен контракт на выполнение кадастровых работ по подготовке межевых планов земельных участков. Работы выполнены и оплачены.
В мае 2022 г. заключен на подготовку проектно-изыскательских работ на строительство пожарного водоема </t>
    </r>
    <r>
      <rPr>
        <b/>
        <sz val="14"/>
        <rFont val="Times New Roman"/>
        <family val="1"/>
        <charset val="204"/>
      </rPr>
      <t>в п. Верхний Мартыю, ул.Механизаторская, 10/1</t>
    </r>
    <r>
      <rPr>
        <sz val="14"/>
        <rFont val="Times New Roman"/>
        <family val="1"/>
        <charset val="204"/>
      </rPr>
      <t>. Работы выполнены и оплачены. 
В июле 2022 г. заключен договор на проведение госэкспертизы проектной документации и результатов инженерных изысканий (</t>
    </r>
    <r>
      <rPr>
        <b/>
        <sz val="14"/>
        <rFont val="Times New Roman"/>
        <family val="1"/>
        <charset val="204"/>
      </rPr>
      <t xml:space="preserve">п.г.т. В.Максаковка, мкр.Ягкар, ул. 1-я Линия 30). </t>
    </r>
    <r>
      <rPr>
        <sz val="14"/>
        <rFont val="Times New Roman"/>
        <family val="1"/>
        <charset val="204"/>
      </rPr>
      <t xml:space="preserve">Получено положительное заключение госэкспертизы.
В июне 2022 г. заключен контракт на подготовку проектно-изыскательских работ на строительство пожарного водоема в </t>
    </r>
    <r>
      <rPr>
        <b/>
        <sz val="14"/>
        <rFont val="Times New Roman"/>
        <family val="1"/>
        <charset val="204"/>
      </rPr>
      <t>п.г.т. В.Максаковка, ул-1-я Технологическая, 82/1</t>
    </r>
    <r>
      <rPr>
        <sz val="14"/>
        <rFont val="Times New Roman"/>
        <family val="1"/>
        <charset val="204"/>
      </rPr>
      <t xml:space="preserve">. Срок выполнения работ - январь 2023 г.
В июле 2022 г. заключен контракт на выполнение кадастровых работ по подготовке технического плана. Работы выполнены и оплачены.
В августе 2022 г. заключен договор на проведение госэкспертизы проектной документации и результатов инженерных изысканий </t>
    </r>
    <r>
      <rPr>
        <b/>
        <sz val="14"/>
        <rFont val="Times New Roman"/>
        <family val="1"/>
        <charset val="204"/>
      </rPr>
      <t>(п. Верхний Мартыю, ул. Механизаторская, 10/1)</t>
    </r>
    <r>
      <rPr>
        <sz val="14"/>
        <rFont val="Times New Roman"/>
        <family val="1"/>
        <charset val="204"/>
      </rPr>
      <t>. В сентябре 2022 г. заключено доп соглашение № 1 об уменьшении стоимости работ. В декабре 2022 г. получено положительное заключение госэкспертизы.
В ноябре 2022 г. заключен контракт на проведение госэкспертизы проектной документации и результатов инженерных изысканий (</t>
    </r>
    <r>
      <rPr>
        <b/>
        <sz val="14"/>
        <rFont val="Times New Roman"/>
        <family val="1"/>
        <charset val="204"/>
      </rPr>
      <t xml:space="preserve">п.г.т. В.Максаковка, ул-1-я Технологическая, 82/1). </t>
    </r>
    <r>
      <rPr>
        <sz val="14"/>
        <rFont val="Times New Roman"/>
        <family val="1"/>
        <charset val="204"/>
      </rPr>
      <t>Срок получения положительного заключения госэкспертизы - январь 2023 г.</t>
    </r>
  </si>
  <si>
    <t xml:space="preserve">В августе 2022 г. заключен контракт на выполнение проектно-изыскательских работ для строительства нового участка дороги от территории школы до ул. Емвальская на сумму 563,1 тыс руб. Срок выполнения работ: 1 этап - 25.09.2022, 2 этап - проектные работы - 15.12.2022, 3 этап - изготовление информационной модели - 30.03.2023. 1,2 этапы выполнены и оплачены. 
В августе 2022 г. заключен контракт на выполнение проектно-изыскательских работ для реконструкции участка ул. Емвальская от ул. Весенняя до съезда к школе на сумму 550,1 тыс.руб. Срок выполнения работ: 1 этап - 25.09.2022, 2 этап - проектные работы - 15.12.2022, 3 этап - изготовление информационной модели - 30.03.2023. 1,2 этапы выполнены и оплачены. 
В сентябре 2022 г. заключен контракт на выполнение кадастровых работ по подготовке межевых планов с целью постановки на государственный кадастровый учет земельных участков для строительства новой дороги на сумму 15,0 тыс.руб. Работы выполнены и оплачены. 
В ноябре 2022 г. заключен контракт на подготовку и выдачу технических условий на вынос и переустройство сооружений связи ПАО "Ростелеком", попадающих под границы строительства новой дороги. Работы выполнены и оплачены. 
</t>
  </si>
  <si>
    <t>Разработка проектной документации была завершена в 2017 г., получено положительное заключение госэкспертизы.
1) В декабре 2019 г. заключен контракт на корректировку проектно-сметной и рабочей документации в части изменения трассы газопровода, который проходит в лесопарковой зоне земель лесного фонда, поэтому строительство на данном участке запрещено. Работы по корректировке 1 этапа проекта завершены. Работы по 2 этапу проекта оплачены в мае 2022 г. 
2) В 2020 г. внесены изменения в документацию по планировке и межеванию территории, проведены кадастровые работы, получены технические условия на защиту и сохранность линейных сооружений, попадающих в границы производства работ с существующими коммуникациями Коми филиала ПАО «Ростелеком».
3) В апреле 2020 г. заключен договор на проведение гос. экспертизы проектно-сметной документации (1 этап). Получено положительное заключение.  
В апреле 2021 г. заключены контракты на: 
4) выполнение строительно-монтажных работ (1 этап) на сумму 89101,7 тыс.руб. 17.02.2022 заключено доп соглашение № 2 о продлении сроков выполнения по контракту. 03.06.2022 заключено доп соглашение № 3 об увеличении цены контракта в связи с удорожанием стройматериалов. Цена контракта составила 102598,7 тыс.руб. Была проведена корректировка проекта в связи с получением замечаний от АО "ГазпромГазораспределение Сыктывкар" к трассе объекта. На период корректировки проекта работы были приостановлены. 12.12.2022 заключено доп соглашение № 4 об уменьшением цены контракта до 101719,8 тыс.руб. в связи с отпавшими работами Работы завершены в полном объеме. Ввод объекта в эксплуатацию запланирован в феврале 2023 г. 
5) выполнение кадастровых работ по формированию графического и текстового описания местоположения границ публичного сервитута. Работы выполнены и оплачены. 
В мае 2021 г. заключены договоры на: 
6) Проведение государственной экспертизы проектно-сметной документации (2 этап). Получено отрицательное заключение госэкспертизы.
7) Продление технических условий. Работы выполнены и оплачены.
В июне 2021 г. заключены договоры на: 
8) выполнение строительного контроля за строительством наружных сетей газоснабжения. Работы выполнены и оплачены.
9) выполнение работ в охранной зоне действующих электроустановок с выдачей технических условий (1 и 2 этапы). Работы выполнены и оплачены.
10) выполнение работ по подготовке материалов по оценке воздействия на водные биоресурсы и среду их обитания, включая расчет прогнозируемого ущерба рыбным запасам. Работы выполнены и оплачены. 
В июне 2021 г. заключены соглашения: 
11) за публичный сервитут в отношении земельного участка в границах полосы отвода автомобильной дороги Сыктывкар-Троицко-Печорск на участке Сыктывкар-Пузла-Крутая; 
12) за публичный сервитут в отношении земельного участка в границах полосы отвода автомобильной дороги Краснозатонский-Нювчим-Яснэг от автомобильной дороги Сыктывкар-Троицко-Печорск. Срок действия соглашений - по 28.04.2031.
13) В сентябре 2021 г. заключен контракт на проведение авторского надзора. Работы выполнены и оплачены.
14) В ноябре 2021 г. заключен контракт на внесение изменений в документацию по планировке и межеванию. Работы выполнены и оплачены.
15) В декабре 2021 г. заключен контракт на проведение повторной госэкспертизы (2 этап). В марте 2022 г. получено положительное заключение госэкспертизы.
16) В декабре 2021 г. заключен контракт на выполнение услуг по искусственному производству водных биологических ресурсов - молодь сига 4335 шт. Контракт исполнен.
17) В марте 2022 г. заключен договор на технологическое присоединение к электрическим сетям.  Работы выполнены и оплачены. 
18) В мае 2022 г. заключен контракт на корректировку рабочей документации по смещению врезок. Работы выполнены и оплачены. 
19) В июле 2022 г. заключен контракт на выполнение кадастровых работ по подготовке технических планов. Работы выполнены и оплачены.
20) В октябре 2022 г. заключен договор на присоединение к газораспределительным сетям ГРО с целью газоснабжения. Работы планируется выполнить и оплатить в 2023 г.
21) В ноябре 2022 г. заключен договор на продление технических условий. Работы выполнены и оплачены.</t>
  </si>
  <si>
    <t>В октябре 2021 г. заключен контракт на выполнение работ по подготовке проектно-изыскательской документации на сумму 4250,0 тыс.руб. В январе 2023 г. планируется расторжение контракта в связи с получением отрицательного заключения госэкспертизы.
В январе 2022 г. заключен контракт на подготовку межевого плана с целью постановки на кадастровый учет ЗУ. Работы выполнены и оплачены.
В мае 2022 г. заключен контракт на подготовку межевого плана с целью постановки на кадастровый учет ЗУ. Работы выполнены и оплачены. 
В июле 2022 г. заключен договор на проведение госэкспертизы проектной документации и результатов инженерных изысканий. В декабре 2022 г. получено отрицательное заключение госэкспертизы.</t>
  </si>
  <si>
    <t>Строительство корпуса школы на территории МАОУ "СОШ N 38" по адресу: г. Сыктывкар, ул. Коммунистическая, 74</t>
  </si>
  <si>
    <t>Поручения по протоколу от
26.12.2022</t>
  </si>
  <si>
    <t>Информация об исполнении поручений</t>
  </si>
  <si>
    <t xml:space="preserve">   </t>
  </si>
  <si>
    <t>1. Воронину С.В. представить Голдину В.Б. докладную записку о выполненных работах на отчетную дату, о методе расчета процента исполнения на текущую дату, о планируемых мероприятиях, о дальнейшем взаимодействии с подрядчиком.
Срок – до 29.12.2022. 
2. Направить в УЭиА инвестиционную заявку в целях включения объекта в Перечень на 2023-2025 гг.
Срок – до 11.01.2022.</t>
  </si>
  <si>
    <t>1. Продолжить реализацию проекта.</t>
  </si>
  <si>
    <t>1. Реализация проекта продолжена.</t>
  </si>
  <si>
    <t xml:space="preserve"> -</t>
  </si>
  <si>
    <t xml:space="preserve">1. УО ускорить работу по получению заключения госэкспертизы, осуществить оплату работ по подготовке проектно-изыскательской и рабочей документации.
Срок – до 28.12.2022.
</t>
  </si>
  <si>
    <t>1. УО держать на контроле проведение госэкспертизы проекта.</t>
  </si>
  <si>
    <t xml:space="preserve"> - </t>
  </si>
  <si>
    <t>1. Воронину С.В., УАГСиЗ, БУ «УКС», УО и др. осуществлять выезд на объект с последующим предоставлением отчета о ходе выполнения работ Голдину В.Б. 
Срок – постоянно, начиная с 2023 года.</t>
  </si>
  <si>
    <t>1. Докладная записка представлена Голдину В.Б. 29.12.2022.
2. Срок не наступил.</t>
  </si>
  <si>
    <t>1. Срок не наступил.</t>
  </si>
  <si>
    <t xml:space="preserve">1. Продолжить реализацию проекта.
2. УАГСиЗ, УФКиС контролировать включение объекта в АИП РК, докладывать Голдину В.Б. по мере поступления актуальной информации. 
Срок – постоянно.
3. УАГСиЗ, БУ «УКС», УФКиС организовать рабочее совещание у Голдина В.Б. по вопросу реализации проекта и выделения средств из республиканского бюджета в январе 2023 года.
Срок – до 16.01.2023. </t>
  </si>
  <si>
    <t xml:space="preserve">1. Продолжить реализацию проекта.
2. УАГСиЗ, БУ «УКС» контролировать включение объекта в АИП РК. 
</t>
  </si>
  <si>
    <t>1. Продолжить реализацию проекта.
2. УАГСиЗ, БУ «УКС» обеспечить оплату работ по разработке проектно-изыскательской документации и получению положительного заключения госэкспертизы в 2022 году. Доложить Голдину В.Б. о выполненных мероприятиях. 
Срок – до 28.12.2022.</t>
  </si>
  <si>
    <t>1. Реализация проекта продолжена.
2. Работы по разработке проектно-изыскательской документации и получению положительного заключения госэкспертизы оплачены в 2022 году.</t>
  </si>
  <si>
    <t xml:space="preserve">1. Продолжить реализацию проекта.
2. УАГСиЗ, БУ «УКС» осуществлять контроль за ходом выполнения работ по подготовке предпроектной, проектно-изыскательской, сметной и рабочей документации. В случае отставания от графика - сообщить Голдину В.Б. незамедлительно.
</t>
  </si>
  <si>
    <t>1. Реализация проекта продолжена.
2. 1 этап проектирования выполнен, срок 2 этапа продлен до 2023 года. Информация доведена до Голдина В.Б.</t>
  </si>
  <si>
    <t xml:space="preserve">1. Продолжить реализацию проекта.
2. УАГСиЗ, БУ «УКС» продолжать подавать заявки на выделение финансирования из республиканского бюджета. 
Срок – ежемесячно. 
</t>
  </si>
  <si>
    <t>1. Реализация проекта продолжена.
2. Заявки на выделение финансирования из республиканского бюджета будут подаваться в 2023 году.</t>
  </si>
  <si>
    <t xml:space="preserve">1. УАГСиЗ, БУ «УКС» проконтролировать пуск газа на объекте.
Срок – февраль-апрель 2023 г. 
</t>
  </si>
  <si>
    <t xml:space="preserve">1. УАГСиЗ, БУ «УКС» передать материалы работ в МУП «Жилкомуслуги» для использования в работе.
Срок – до 30.03.2023. </t>
  </si>
  <si>
    <t xml:space="preserve">1. Продолжить реализацию проекта. 
2. УАГСиЗ, БУ «УКС» держать на контроле получение заключения госэкспертизы по ПВ в В.Максаковке, ул.Технологическая, 82/1. 
3. УАГСиЗ, БУ «УКС» направить заявки в Комитет гражданской обороны и чрезвычайных ситуаций РК о выделении финансирования из республиканского бюджета.
Срок – постоянно. </t>
  </si>
  <si>
    <t>1. Срок не наступил.
2. Получение положительного заключения госэкспертизы по ПВ в В.Максаковке, ул.Технологическая, 82/1 находится на контроле. Планируемый срок получения - январь 2023 г.. 
3. В начале 2023 г. планируется подать заявки в Комитет гражданской обороны и чрезвычайных ситуаций РК в целях выделения финансирования из республиканского бюджета.</t>
  </si>
  <si>
    <t xml:space="preserve">1. Продолжить реализацию проекта. 
2. УАГСиЗ, БУ «УКС» ускорить работу по расторжению контракта по подготовке проектно-изыскательской документации, подключить юристов для решения вопроса. 
Срок – до 27.01.2023. </t>
  </si>
  <si>
    <t>1. Реализация проекта продолжена.
2. Срок не наступил.</t>
  </si>
  <si>
    <t xml:space="preserve">1. Продолжить реализацию проекта. </t>
  </si>
  <si>
    <t xml:space="preserve">В 2019-2021 гг. выполнены работы по планировке территории (проект планировки и проект межевания), разработана проектная документация и получено положительное заключение госэкспертизы. 
В июне 2022 г. заключены контракты:
- на выполнение строительно-монтажных работ с ООО "ДорИнвест" на сумму 20241,21 тыс.руб. Оплачен аванс в размере 6 072,36 тыс.руб. В ноябре 2022 г. заключено доп соглашение об увеличении стоимости контракта до 22265,07 тыс.руб. и объёмов работ в пределах 10% от стоимости контракта. Срок выполнения работ по контракту - 30.10.2022. По состоянию на 31.12.2022 работы не завершены, срок исполнения просрочен. Работы в полном объеме Подрядчиком будут завершены в апреле-мае 2023 г., после чего они будут приняты с оплатой, уменьшенной на сумму неустойки за просрочку невыполненных работ. 
- на оказание услуг по строительному контролю. В связи с тем, что строительно-монтажные работы выполнены не в полном объеме, услуги по строительному контролю также не выполнены. 
</t>
  </si>
  <si>
    <t>1. Положительное заключение госэкспертизы получено 28.12.2022.</t>
  </si>
  <si>
    <t>В июле 2021 г. заключен контракт на выполнение работ по подготовке проектно-изыскательской и рабочей документации на сумму 9000,0 тыс.руб. Планируемый срок передачи документации - март 2023 г. 
В августе 2022 г. с АУ РК "Управление государственной экспертизы Республики Коми" заключен договор на оказание услуг по проведению госэкспертизы проектно-изыскательской и рабочей документации на сумму 1072,7 тыс.руб. Работы оплачены.</t>
  </si>
  <si>
    <t>1. Подрядчик обязуется представить положительное заключение госэкспертизы  на бумажном носителе в срок до 25.01.2023.</t>
  </si>
  <si>
    <t xml:space="preserve">В 2021 году заключено 9 контрактов на приобретение в муниципальную собственность жилого помещения для обеспечения граждан, имеющих вступившие в законную силу решения суда, обязывающие администрацию МО ГО "Сыктывкар" предоставить им жилое помещение. По состоянию на 31.12.2022 квартиры оплачены, переданы в собственность МО ГО "Сыктывкар". 
Кроме этого, в 2022 году заключен контракт на приобретение жилого помещения на первичном рынке жилья. Квартира оплачена, передана в собственность МО ГО "Сыктывкар". </t>
  </si>
  <si>
    <t>В 2019 г. заключен контракт на выполнение геологоразведочных работ по переоценке запасов подземных вод на эксплуатационном участке недр Краснозатонский - Верхняя Максаковка (1 этап - подготовительные работы, 2 этап-полевые и камеральные работы). В декабре 2019 г. выполнен 1 этап работ. 
В связи с полученными замечаниями к материалам проекта зоны санитарной охраны срок выполнения 2 этапа был продлен. В связи с невозможностью выполнения части работ подрядчиком в  декабре 2022 г. заключено соглашение о расторжении контракта.
В апреле 2022 г. заключен контракт на выполнение кадастровых работ по подготовке электронных документов о границах ЗСО; повторный контракт на разработку и согласование геологоразведочных работ. Работы выполнены и оплачены.</t>
  </si>
  <si>
    <t xml:space="preserve">В 2022 году планировалось расселить многоквартирный дом, расположенный по адресу: Республика Коми, г. Сыктывкар, Октябрьский проспект, д. 69. По состоянию на 31.12.2022 заключено 19 муниципальных контрактов на приобретение жилых помещений на первичном рынке жилья. Квартиры приняты, переданы в собственность МО ГО "Сыктывкар", дом расселен. </t>
  </si>
  <si>
    <t xml:space="preserve">С целью расселения нанимателей из 88 жилых помещений администрацией МО ГО «Сыктывкар» в 2021 году приобретено:
- 58 жилых помещений (квартир) в рамках муниципальной адресной программы, которые будут созданы в будущем; 
- 8 жилых помещений (квартир) в рамках муниципальной адресной программы на условиях купли-продажи;
- 22 жилых помещения (квартир) в рамках муниципальной адресной  программы, приобретены в соответствии с муниципальными контрактами. 
Квартиры приняты. Кроме этого, приобретена 1 квартира на вторичном рынке жилья. Объекты переданы в собственность МО ГО "Сыктывкар". 
В 2023 году планируется приобрести 2 квартиры на первичном рынке жилья. </t>
  </si>
  <si>
    <t>1. Реализация проекта продолжена.
2. Объект включен в АИП РК.
3. Средства из республиканского бюджета  на строительство Лыжной базы будут выделены в рамках  Соглашения № 87701000-1-2020-009 от 28.01.2022 о предоставлении субсидии из бюджета субъекта Российской Федерации местному бюджету, заключенного с Министерством физической культуры и спорта Республики Коми</t>
  </si>
  <si>
    <t>1. Реализация проекта продолжена.
2. Объект включен в АИП РК на 2023-2025 годы</t>
  </si>
  <si>
    <t>В сентябре 2021 г. заключен контракт на разработку проектно-изыскательской документации. Получено положительное заключение госэкспертизы.
В феврале 2022 г. заключены контракты:
- на внесение изменений в документацию по планировке и межеванию территории. Работы выполнены и оплачены. 
- на выполнение кадастровых работы по подготовке межевых планов с целью постановки на кадастровый учет земельных участков. 23.07.2022 объявлены публичные слушания по изменению планировки и межевания территории по объекту. Работы выполнены и оплачены.
В мае 2022 г. заключен договор на получение технических условий на вынос и переустройство сетей связи в границах строительства. Работы выполнены и оплачены. 
В июле 2022 г. заключен договор на проведение госэкспертизы проектной документации. Работы выполнены и оплачены. 28.12.2022 г. получено положительное хаключение государственной экспертизы.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</si>
</sst>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#,##0.0"/>
    <numFmt numFmtId="165" formatCode="0.0%"/>
    <numFmt numFmtId="166" formatCode="0.0"/>
    <numFmt numFmtId="167" formatCode="#,##0.00_р_."/>
    <numFmt numFmtId="168" formatCode="#,##0.0_р_."/>
    <numFmt numFmtId="169" formatCode="_-* #,##0.00_р_._-;\-* #,##0.00_р_._-;_-* &quot;-&quot;??_р_._-;_-@_-"/>
  </numFmts>
  <fonts count="11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4"/>
      <color indexed="81"/>
      <name val="Tahoma"/>
      <family val="2"/>
      <charset val="204"/>
    </font>
    <font>
      <sz val="16"/>
      <color indexed="81"/>
      <name val="Tahoma"/>
      <family val="2"/>
      <charset val="204"/>
    </font>
    <font>
      <b/>
      <sz val="16"/>
      <color indexed="81"/>
      <name val="Tahoma"/>
      <family val="2"/>
      <charset val="204"/>
    </font>
    <font>
      <b/>
      <sz val="14"/>
      <color indexed="8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9" fontId="1" fillId="0" borderId="0" applyFont="0" applyFill="0" applyBorder="0" applyAlignment="0" applyProtection="0"/>
  </cellStyleXfs>
  <cellXfs count="65">
    <xf numFmtId="0" fontId="0" fillId="0" borderId="0" xfId="0"/>
    <xf numFmtId="0" fontId="2" fillId="2" borderId="0" xfId="0" applyFont="1" applyFill="1" applyBorder="1"/>
    <xf numFmtId="0" fontId="2" fillId="2" borderId="1" xfId="0" applyFont="1" applyFill="1" applyBorder="1"/>
    <xf numFmtId="0" fontId="2" fillId="2" borderId="0" xfId="0" applyFont="1" applyFill="1"/>
    <xf numFmtId="0" fontId="2" fillId="2" borderId="1" xfId="1" applyFont="1" applyFill="1" applyBorder="1" applyAlignment="1">
      <alignment horizontal="center" vertical="center" wrapText="1"/>
    </xf>
    <xf numFmtId="164" fontId="2" fillId="2" borderId="1" xfId="1" applyNumberFormat="1" applyFont="1" applyFill="1" applyBorder="1" applyAlignment="1">
      <alignment horizontal="center" vertical="center" wrapText="1"/>
    </xf>
    <xf numFmtId="164" fontId="2" fillId="2" borderId="1" xfId="1" applyNumberFormat="1" applyFont="1" applyFill="1" applyBorder="1" applyAlignment="1">
      <alignment horizontal="center" vertical="center"/>
    </xf>
    <xf numFmtId="164" fontId="3" fillId="2" borderId="1" xfId="1" applyNumberFormat="1" applyFont="1" applyFill="1" applyBorder="1" applyAlignment="1">
      <alignment horizontal="center" vertical="center" wrapText="1"/>
    </xf>
    <xf numFmtId="166" fontId="2" fillId="2" borderId="1" xfId="1" applyNumberFormat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left" vertical="center" wrapText="1"/>
    </xf>
    <xf numFmtId="0" fontId="3" fillId="2" borderId="1" xfId="1" applyFont="1" applyFill="1" applyBorder="1" applyAlignment="1">
      <alignment horizontal="center" vertical="center" wrapText="1"/>
    </xf>
    <xf numFmtId="10" fontId="3" fillId="2" borderId="1" xfId="1" applyNumberFormat="1" applyFont="1" applyFill="1" applyBorder="1" applyAlignment="1">
      <alignment horizontal="center" vertical="center" wrapText="1"/>
    </xf>
    <xf numFmtId="164" fontId="2" fillId="2" borderId="0" xfId="0" applyNumberFormat="1" applyFont="1" applyFill="1"/>
    <xf numFmtId="0" fontId="3" fillId="2" borderId="0" xfId="0" applyFont="1" applyFill="1"/>
    <xf numFmtId="0" fontId="3" fillId="2" borderId="0" xfId="0" applyFont="1" applyFill="1" applyBorder="1"/>
    <xf numFmtId="0" fontId="3" fillId="2" borderId="0" xfId="0" applyFont="1" applyFill="1" applyBorder="1" applyAlignment="1"/>
    <xf numFmtId="164" fontId="3" fillId="2" borderId="0" xfId="0" applyNumberFormat="1" applyFont="1" applyFill="1" applyBorder="1" applyAlignment="1"/>
    <xf numFmtId="0" fontId="3" fillId="2" borderId="0" xfId="0" applyFont="1" applyFill="1" applyAlignment="1">
      <alignment horizontal="right"/>
    </xf>
    <xf numFmtId="0" fontId="2" fillId="2" borderId="1" xfId="0" applyFont="1" applyFill="1" applyBorder="1" applyAlignment="1">
      <alignment horizontal="center" vertical="center"/>
    </xf>
    <xf numFmtId="167" fontId="2" fillId="2" borderId="1" xfId="0" applyNumberFormat="1" applyFont="1" applyFill="1" applyBorder="1" applyAlignment="1">
      <alignment horizontal="center" vertical="center" wrapText="1"/>
    </xf>
    <xf numFmtId="0" fontId="2" fillId="2" borderId="1" xfId="2" applyFont="1" applyFill="1" applyBorder="1" applyAlignment="1">
      <alignment horizontal="center" vertical="center" wrapText="1"/>
    </xf>
    <xf numFmtId="165" fontId="3" fillId="2" borderId="1" xfId="1" applyNumberFormat="1" applyFont="1" applyFill="1" applyBorder="1" applyAlignment="1">
      <alignment horizontal="center" vertical="center"/>
    </xf>
    <xf numFmtId="165" fontId="3" fillId="2" borderId="1" xfId="1" applyNumberFormat="1" applyFont="1" applyFill="1" applyBorder="1" applyAlignment="1">
      <alignment horizontal="center" vertical="center" wrapText="1"/>
    </xf>
    <xf numFmtId="10" fontId="3" fillId="2" borderId="1" xfId="1" applyNumberFormat="1" applyFont="1" applyFill="1" applyBorder="1" applyAlignment="1">
      <alignment horizontal="center" vertical="center"/>
    </xf>
    <xf numFmtId="0" fontId="2" fillId="2" borderId="1" xfId="1" applyNumberFormat="1" applyFont="1" applyFill="1" applyBorder="1" applyAlignment="1">
      <alignment horizontal="center" vertical="center" wrapText="1"/>
    </xf>
    <xf numFmtId="4" fontId="2" fillId="2" borderId="1" xfId="2" applyNumberFormat="1" applyFont="1" applyFill="1" applyBorder="1" applyAlignment="1">
      <alignment horizontal="center" vertical="center" wrapText="1"/>
    </xf>
    <xf numFmtId="166" fontId="2" fillId="2" borderId="1" xfId="0" applyNumberFormat="1" applyFont="1" applyFill="1" applyBorder="1" applyAlignment="1">
      <alignment horizontal="center" vertical="center"/>
    </xf>
    <xf numFmtId="164" fontId="6" fillId="2" borderId="1" xfId="5" applyNumberFormat="1" applyFont="1" applyFill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center" vertical="center"/>
    </xf>
    <xf numFmtId="168" fontId="2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164" fontId="6" fillId="2" borderId="1" xfId="0" applyNumberFormat="1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4" fontId="2" fillId="2" borderId="1" xfId="4" applyNumberFormat="1" applyFont="1" applyFill="1" applyBorder="1" applyAlignment="1">
      <alignment horizontal="center" vertical="center" wrapText="1"/>
    </xf>
    <xf numFmtId="4" fontId="2" fillId="2" borderId="1" xfId="4" applyNumberFormat="1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6" fillId="2" borderId="8" xfId="0" applyFont="1" applyFill="1" applyBorder="1" applyAlignment="1">
      <alignment horizontal="left" vertical="center" wrapText="1"/>
    </xf>
    <xf numFmtId="4" fontId="2" fillId="2" borderId="8" xfId="5" applyNumberFormat="1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top" wrapText="1"/>
    </xf>
    <xf numFmtId="0" fontId="4" fillId="2" borderId="8" xfId="0" applyFont="1" applyFill="1" applyBorder="1" applyAlignment="1">
      <alignment horizontal="left" vertical="center" wrapText="1"/>
    </xf>
    <xf numFmtId="0" fontId="2" fillId="2" borderId="8" xfId="0" applyFont="1" applyFill="1" applyBorder="1"/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164" fontId="3" fillId="2" borderId="0" xfId="0" applyNumberFormat="1" applyFont="1" applyFill="1" applyAlignment="1">
      <alignment horizontal="center" vertical="center"/>
    </xf>
    <xf numFmtId="164" fontId="3" fillId="2" borderId="0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right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/>
    </xf>
    <xf numFmtId="4" fontId="3" fillId="2" borderId="0" xfId="0" applyNumberFormat="1" applyFont="1" applyFill="1" applyBorder="1" applyAlignment="1">
      <alignment horizontal="center" vertical="center"/>
    </xf>
    <xf numFmtId="3" fontId="3" fillId="2" borderId="0" xfId="0" applyNumberFormat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right"/>
    </xf>
    <xf numFmtId="0" fontId="2" fillId="2" borderId="11" xfId="0" applyFont="1" applyFill="1" applyBorder="1" applyAlignment="1">
      <alignment horizontal="right"/>
    </xf>
    <xf numFmtId="166" fontId="3" fillId="2" borderId="0" xfId="0" applyNumberFormat="1" applyFont="1" applyFill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</cellXfs>
  <cellStyles count="10">
    <cellStyle name="Обычный" xfId="0" builtinId="0"/>
    <cellStyle name="Обычный 2" xfId="1"/>
    <cellStyle name="Обычный 2 2" xfId="5"/>
    <cellStyle name="Обычный 2 4" xfId="4"/>
    <cellStyle name="Обычный 3" xfId="2"/>
    <cellStyle name="Обычный 4" xfId="3"/>
    <cellStyle name="Процентный 2" xfId="7"/>
    <cellStyle name="Процентный 3" xfId="8"/>
    <cellStyle name="Процентный 4" xfId="6"/>
    <cellStyle name="Финансовый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Y250"/>
  <sheetViews>
    <sheetView tabSelected="1" view="pageBreakPreview" zoomScale="50" zoomScaleNormal="30" zoomScaleSheetLayoutView="50" zoomScalePageLayoutView="55" workbookViewId="0">
      <pane ySplit="5" topLeftCell="A6" activePane="bottomLeft" state="frozen"/>
      <selection pane="bottomLeft" activeCell="AD24" sqref="AD24"/>
    </sheetView>
  </sheetViews>
  <sheetFormatPr defaultRowHeight="18.75" outlineLevelRow="1" outlineLevelCol="1" x14ac:dyDescent="0.3"/>
  <cols>
    <col min="1" max="1" width="4.28515625" style="3" customWidth="1"/>
    <col min="2" max="2" width="23.7109375" style="3" customWidth="1"/>
    <col min="3" max="3" width="7.140625" style="3" customWidth="1"/>
    <col min="4" max="4" width="16.140625" style="3" customWidth="1"/>
    <col min="5" max="5" width="17" style="3" customWidth="1"/>
    <col min="6" max="6" width="18.42578125" style="3" customWidth="1"/>
    <col min="7" max="7" width="18.5703125" style="3" customWidth="1"/>
    <col min="8" max="9" width="15.7109375" style="3" customWidth="1" outlineLevel="1"/>
    <col min="10" max="10" width="12.28515625" style="3" customWidth="1" outlineLevel="1"/>
    <col min="11" max="11" width="15.28515625" style="3" customWidth="1"/>
    <col min="12" max="12" width="14" style="3" customWidth="1"/>
    <col min="13" max="13" width="14.28515625" style="3" customWidth="1" outlineLevel="1"/>
    <col min="14" max="14" width="15" style="3" customWidth="1" outlineLevel="1"/>
    <col min="15" max="15" width="13.85546875" style="3" customWidth="1" outlineLevel="1"/>
    <col min="16" max="16" width="16.140625" style="3" customWidth="1"/>
    <col min="17" max="17" width="15.140625" style="3" customWidth="1"/>
    <col min="18" max="18" width="17.7109375" style="3" customWidth="1"/>
    <col min="19" max="19" width="12.42578125" style="3" hidden="1" customWidth="1"/>
    <col min="20" max="20" width="24" style="3" customWidth="1"/>
    <col min="21" max="21" width="176.140625" style="2" customWidth="1"/>
    <col min="22" max="22" width="44.28515625" style="3" customWidth="1"/>
    <col min="23" max="23" width="44.85546875" style="3" customWidth="1"/>
    <col min="24" max="16384" width="9.140625" style="3"/>
  </cols>
  <sheetData>
    <row r="1" spans="1:25" ht="79.5" customHeight="1" x14ac:dyDescent="0.3">
      <c r="A1" s="57" t="s">
        <v>65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9"/>
    </row>
    <row r="2" spans="1:25" ht="15.75" customHeight="1" x14ac:dyDescent="0.3">
      <c r="A2" s="60" t="s">
        <v>34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1"/>
    </row>
    <row r="3" spans="1:25" s="1" customFormat="1" ht="83.25" customHeight="1" x14ac:dyDescent="0.3">
      <c r="A3" s="46" t="s">
        <v>10</v>
      </c>
      <c r="B3" s="46" t="s">
        <v>0</v>
      </c>
      <c r="C3" s="46" t="s">
        <v>1</v>
      </c>
      <c r="D3" s="46" t="s">
        <v>2</v>
      </c>
      <c r="E3" s="46" t="s">
        <v>19</v>
      </c>
      <c r="F3" s="46" t="s">
        <v>37</v>
      </c>
      <c r="G3" s="46" t="s">
        <v>27</v>
      </c>
      <c r="H3" s="46"/>
      <c r="I3" s="46"/>
      <c r="J3" s="46"/>
      <c r="K3" s="46" t="s">
        <v>3</v>
      </c>
      <c r="L3" s="46" t="s">
        <v>21</v>
      </c>
      <c r="M3" s="46"/>
      <c r="N3" s="46"/>
      <c r="O3" s="46"/>
      <c r="P3" s="46" t="s">
        <v>4</v>
      </c>
      <c r="Q3" s="46" t="s">
        <v>5</v>
      </c>
      <c r="R3" s="46" t="s">
        <v>64</v>
      </c>
      <c r="S3" s="46" t="s">
        <v>22</v>
      </c>
      <c r="T3" s="48" t="s">
        <v>22</v>
      </c>
      <c r="U3" s="63" t="s">
        <v>28</v>
      </c>
      <c r="V3" s="48" t="s">
        <v>79</v>
      </c>
      <c r="W3" s="48" t="s">
        <v>80</v>
      </c>
    </row>
    <row r="4" spans="1:25" s="1" customFormat="1" ht="35.25" customHeight="1" x14ac:dyDescent="0.3">
      <c r="A4" s="47"/>
      <c r="B4" s="47"/>
      <c r="C4" s="47"/>
      <c r="D4" s="47"/>
      <c r="E4" s="47"/>
      <c r="F4" s="47"/>
      <c r="G4" s="47" t="s">
        <v>6</v>
      </c>
      <c r="H4" s="47" t="s">
        <v>7</v>
      </c>
      <c r="I4" s="47"/>
      <c r="J4" s="47"/>
      <c r="K4" s="47"/>
      <c r="L4" s="47" t="s">
        <v>6</v>
      </c>
      <c r="M4" s="47" t="s">
        <v>8</v>
      </c>
      <c r="N4" s="47"/>
      <c r="O4" s="47"/>
      <c r="P4" s="47"/>
      <c r="Q4" s="47"/>
      <c r="R4" s="47"/>
      <c r="S4" s="47"/>
      <c r="T4" s="49"/>
      <c r="U4" s="64"/>
      <c r="V4" s="49"/>
      <c r="W4" s="49"/>
    </row>
    <row r="5" spans="1:25" s="1" customFormat="1" ht="149.25" customHeight="1" x14ac:dyDescent="0.3">
      <c r="A5" s="47"/>
      <c r="B5" s="47"/>
      <c r="C5" s="47"/>
      <c r="D5" s="47"/>
      <c r="E5" s="47"/>
      <c r="F5" s="47"/>
      <c r="G5" s="47"/>
      <c r="H5" s="35" t="s">
        <v>35</v>
      </c>
      <c r="I5" s="35" t="s">
        <v>16</v>
      </c>
      <c r="J5" s="35" t="s">
        <v>9</v>
      </c>
      <c r="K5" s="47"/>
      <c r="L5" s="47"/>
      <c r="M5" s="35" t="s">
        <v>36</v>
      </c>
      <c r="N5" s="35" t="s">
        <v>16</v>
      </c>
      <c r="O5" s="35" t="s">
        <v>9</v>
      </c>
      <c r="P5" s="47"/>
      <c r="Q5" s="47"/>
      <c r="R5" s="47"/>
      <c r="S5" s="47"/>
      <c r="T5" s="46"/>
      <c r="U5" s="64"/>
      <c r="V5" s="46"/>
      <c r="W5" s="46"/>
      <c r="Y5" s="1" t="s">
        <v>81</v>
      </c>
    </row>
    <row r="6" spans="1:25" s="1" customFormat="1" ht="39" customHeight="1" outlineLevel="1" x14ac:dyDescent="0.3">
      <c r="A6" s="2"/>
      <c r="B6" s="35">
        <v>1</v>
      </c>
      <c r="C6" s="35">
        <v>2</v>
      </c>
      <c r="D6" s="35">
        <v>3</v>
      </c>
      <c r="E6" s="35">
        <v>4</v>
      </c>
      <c r="F6" s="35">
        <v>5</v>
      </c>
      <c r="G6" s="35">
        <v>6</v>
      </c>
      <c r="H6" s="35">
        <v>7</v>
      </c>
      <c r="I6" s="35">
        <v>8</v>
      </c>
      <c r="J6" s="35">
        <v>9</v>
      </c>
      <c r="K6" s="35">
        <v>10</v>
      </c>
      <c r="L6" s="35">
        <v>11</v>
      </c>
      <c r="M6" s="35">
        <v>12</v>
      </c>
      <c r="N6" s="35">
        <v>13</v>
      </c>
      <c r="O6" s="35">
        <v>14</v>
      </c>
      <c r="P6" s="35">
        <v>15</v>
      </c>
      <c r="Q6" s="35">
        <v>16</v>
      </c>
      <c r="R6" s="35">
        <v>17</v>
      </c>
      <c r="S6" s="35">
        <v>18</v>
      </c>
      <c r="T6" s="35">
        <v>18</v>
      </c>
      <c r="U6" s="39">
        <v>19</v>
      </c>
      <c r="V6" s="36">
        <v>20</v>
      </c>
      <c r="W6" s="36">
        <v>21</v>
      </c>
    </row>
    <row r="7" spans="1:25" s="1" customFormat="1" ht="336" customHeight="1" outlineLevel="1" x14ac:dyDescent="0.3">
      <c r="A7" s="18">
        <v>1</v>
      </c>
      <c r="B7" s="20" t="s">
        <v>38</v>
      </c>
      <c r="C7" s="4">
        <v>2022</v>
      </c>
      <c r="D7" s="5">
        <v>24895.8</v>
      </c>
      <c r="E7" s="5">
        <f>D7-G7</f>
        <v>16987.36</v>
      </c>
      <c r="F7" s="6">
        <v>23059.7</v>
      </c>
      <c r="G7" s="33">
        <f>H7+I7+J7</f>
        <v>7908.44</v>
      </c>
      <c r="H7" s="6">
        <v>7908.44</v>
      </c>
      <c r="I7" s="6">
        <v>0</v>
      </c>
      <c r="J7" s="6">
        <v>0</v>
      </c>
      <c r="K7" s="6">
        <v>1836.1</v>
      </c>
      <c r="L7" s="6">
        <f t="shared" ref="L7:L31" si="0">M7+N7+O7</f>
        <v>6072.3</v>
      </c>
      <c r="M7" s="6">
        <v>6072.3</v>
      </c>
      <c r="N7" s="6">
        <v>0</v>
      </c>
      <c r="O7" s="6">
        <v>0</v>
      </c>
      <c r="P7" s="6">
        <f t="shared" ref="P7" si="1">F7-L7</f>
        <v>16987.400000000001</v>
      </c>
      <c r="Q7" s="6">
        <v>0</v>
      </c>
      <c r="R7" s="21">
        <f t="shared" ref="R7" si="2">L7/F7</f>
        <v>0.26332953160708944</v>
      </c>
      <c r="S7" s="22" t="s">
        <v>30</v>
      </c>
      <c r="T7" s="34" t="s">
        <v>55</v>
      </c>
      <c r="U7" s="40" t="s">
        <v>107</v>
      </c>
      <c r="V7" s="36" t="s">
        <v>82</v>
      </c>
      <c r="W7" s="36" t="s">
        <v>90</v>
      </c>
    </row>
    <row r="8" spans="1:25" s="1" customFormat="1" ht="204.75" customHeight="1" outlineLevel="1" x14ac:dyDescent="0.3">
      <c r="A8" s="18">
        <v>2</v>
      </c>
      <c r="B8" s="35" t="s">
        <v>26</v>
      </c>
      <c r="C8" s="4">
        <v>2024</v>
      </c>
      <c r="D8" s="5">
        <v>449544.3</v>
      </c>
      <c r="E8" s="6">
        <f>D8-G8</f>
        <v>269963.5</v>
      </c>
      <c r="F8" s="6">
        <v>150885.1</v>
      </c>
      <c r="G8" s="33">
        <f t="shared" ref="G8:G10" si="3">H8+I8+J8</f>
        <v>179580.79999999999</v>
      </c>
      <c r="H8" s="6">
        <v>0</v>
      </c>
      <c r="I8" s="27">
        <v>179580.79999999999</v>
      </c>
      <c r="J8" s="6">
        <v>0</v>
      </c>
      <c r="K8" s="27">
        <v>172325.1</v>
      </c>
      <c r="L8" s="6">
        <f t="shared" si="0"/>
        <v>150884.70000000001</v>
      </c>
      <c r="M8" s="6">
        <v>0</v>
      </c>
      <c r="N8" s="27">
        <v>150884.70000000001</v>
      </c>
      <c r="O8" s="6">
        <v>0</v>
      </c>
      <c r="P8" s="6">
        <f t="shared" ref="P8:P10" si="4">F8-L8</f>
        <v>0.39999999999417923</v>
      </c>
      <c r="Q8" s="28">
        <v>172325.1</v>
      </c>
      <c r="R8" s="21">
        <f t="shared" ref="R8:R10" si="5">L8/F8</f>
        <v>0.99999734897614145</v>
      </c>
      <c r="S8" s="22" t="s">
        <v>31</v>
      </c>
      <c r="T8" s="34" t="s">
        <v>56</v>
      </c>
      <c r="U8" s="41" t="s">
        <v>67</v>
      </c>
      <c r="V8" s="36" t="s">
        <v>83</v>
      </c>
      <c r="W8" s="36" t="s">
        <v>84</v>
      </c>
    </row>
    <row r="9" spans="1:25" s="1" customFormat="1" ht="276.75" customHeight="1" outlineLevel="1" x14ac:dyDescent="0.3">
      <c r="A9" s="18">
        <v>3</v>
      </c>
      <c r="B9" s="20" t="s">
        <v>20</v>
      </c>
      <c r="C9" s="35">
        <v>2024</v>
      </c>
      <c r="D9" s="29">
        <v>167761</v>
      </c>
      <c r="E9" s="6">
        <f>D9-G9</f>
        <v>134754.9</v>
      </c>
      <c r="F9" s="33">
        <v>17761</v>
      </c>
      <c r="G9" s="33">
        <f t="shared" si="3"/>
        <v>33006.1</v>
      </c>
      <c r="H9" s="30">
        <v>33006.1</v>
      </c>
      <c r="I9" s="30">
        <v>0</v>
      </c>
      <c r="J9" s="30">
        <v>0</v>
      </c>
      <c r="K9" s="30">
        <v>33006.1</v>
      </c>
      <c r="L9" s="6">
        <f t="shared" si="0"/>
        <v>17761</v>
      </c>
      <c r="M9" s="30">
        <v>17761</v>
      </c>
      <c r="N9" s="30">
        <v>0</v>
      </c>
      <c r="O9" s="30">
        <v>0</v>
      </c>
      <c r="P9" s="6">
        <f>F9-L9</f>
        <v>0</v>
      </c>
      <c r="Q9" s="30">
        <v>17761</v>
      </c>
      <c r="R9" s="21">
        <f t="shared" si="5"/>
        <v>1</v>
      </c>
      <c r="S9" s="22" t="s">
        <v>31</v>
      </c>
      <c r="T9" s="34" t="s">
        <v>56</v>
      </c>
      <c r="U9" s="40" t="s">
        <v>111</v>
      </c>
      <c r="V9" s="36" t="s">
        <v>83</v>
      </c>
      <c r="W9" s="36" t="s">
        <v>84</v>
      </c>
    </row>
    <row r="10" spans="1:25" s="1" customFormat="1" ht="381.75" customHeight="1" outlineLevel="1" x14ac:dyDescent="0.3">
      <c r="A10" s="18">
        <v>4</v>
      </c>
      <c r="B10" s="20" t="s">
        <v>62</v>
      </c>
      <c r="C10" s="35">
        <v>2022</v>
      </c>
      <c r="D10" s="29">
        <v>50924</v>
      </c>
      <c r="E10" s="6">
        <f>D10-G10</f>
        <v>0</v>
      </c>
      <c r="F10" s="33">
        <v>50924</v>
      </c>
      <c r="G10" s="33">
        <f t="shared" si="3"/>
        <v>50924</v>
      </c>
      <c r="H10" s="31">
        <v>0</v>
      </c>
      <c r="I10" s="32">
        <v>50924</v>
      </c>
      <c r="J10" s="30">
        <v>0</v>
      </c>
      <c r="K10" s="30">
        <v>0</v>
      </c>
      <c r="L10" s="6">
        <f t="shared" si="0"/>
        <v>50924</v>
      </c>
      <c r="M10" s="33">
        <v>0</v>
      </c>
      <c r="N10" s="32">
        <v>50924</v>
      </c>
      <c r="O10" s="30">
        <v>0</v>
      </c>
      <c r="P10" s="6">
        <f t="shared" si="4"/>
        <v>0</v>
      </c>
      <c r="Q10" s="32">
        <v>50924</v>
      </c>
      <c r="R10" s="21">
        <f t="shared" si="5"/>
        <v>1</v>
      </c>
      <c r="S10" s="22"/>
      <c r="T10" s="34" t="s">
        <v>56</v>
      </c>
      <c r="U10" s="40" t="s">
        <v>113</v>
      </c>
      <c r="V10" s="36" t="s">
        <v>85</v>
      </c>
      <c r="W10" s="36"/>
    </row>
    <row r="11" spans="1:25" s="1" customFormat="1" ht="246.75" customHeight="1" outlineLevel="1" x14ac:dyDescent="0.3">
      <c r="A11" s="18">
        <v>5</v>
      </c>
      <c r="B11" s="20" t="s">
        <v>41</v>
      </c>
      <c r="C11" s="35">
        <v>2022</v>
      </c>
      <c r="D11" s="30">
        <v>266026</v>
      </c>
      <c r="E11" s="6">
        <f>D11-G11</f>
        <v>2963.4000000000233</v>
      </c>
      <c r="F11" s="33">
        <v>52287.3</v>
      </c>
      <c r="G11" s="33">
        <f t="shared" ref="G11" si="6">H11+I11+J11</f>
        <v>263062.59999999998</v>
      </c>
      <c r="H11" s="31">
        <v>212848.4</v>
      </c>
      <c r="I11" s="32">
        <v>50214.2</v>
      </c>
      <c r="J11" s="30">
        <v>0</v>
      </c>
      <c r="K11" s="30">
        <v>263062.59999999998</v>
      </c>
      <c r="L11" s="6">
        <f t="shared" si="0"/>
        <v>48554.700000000004</v>
      </c>
      <c r="M11" s="33">
        <v>6028.4</v>
      </c>
      <c r="N11" s="30">
        <v>42526.3</v>
      </c>
      <c r="O11" s="30">
        <v>0</v>
      </c>
      <c r="P11" s="6">
        <f t="shared" ref="P11" si="7">F11-L11</f>
        <v>3732.5999999999985</v>
      </c>
      <c r="Q11" s="30">
        <v>93912.7</v>
      </c>
      <c r="R11" s="21">
        <f t="shared" ref="R11" si="8">L11/F11</f>
        <v>0.92861364040598771</v>
      </c>
      <c r="S11" s="22" t="s">
        <v>31</v>
      </c>
      <c r="T11" s="34" t="s">
        <v>56</v>
      </c>
      <c r="U11" s="42" t="s">
        <v>114</v>
      </c>
      <c r="V11" s="36" t="s">
        <v>85</v>
      </c>
      <c r="W11" s="36"/>
    </row>
    <row r="12" spans="1:25" s="1" customFormat="1" ht="231.75" customHeight="1" outlineLevel="1" x14ac:dyDescent="0.3">
      <c r="A12" s="18">
        <v>6</v>
      </c>
      <c r="B12" s="35" t="s">
        <v>33</v>
      </c>
      <c r="C12" s="24">
        <v>2024</v>
      </c>
      <c r="D12" s="5" t="s">
        <v>23</v>
      </c>
      <c r="E12" s="5" t="s">
        <v>23</v>
      </c>
      <c r="F12" s="6">
        <v>7447.3</v>
      </c>
      <c r="G12" s="33">
        <f t="shared" ref="G12:G13" si="9">H12+I12+J12</f>
        <v>9817.32</v>
      </c>
      <c r="H12" s="6">
        <v>9817.32</v>
      </c>
      <c r="I12" s="8">
        <v>0</v>
      </c>
      <c r="J12" s="8">
        <v>0</v>
      </c>
      <c r="K12" s="6">
        <v>9817.32</v>
      </c>
      <c r="L12" s="6">
        <f t="shared" si="0"/>
        <v>7447.3</v>
      </c>
      <c r="M12" s="6">
        <v>7447.3</v>
      </c>
      <c r="N12" s="6">
        <v>0</v>
      </c>
      <c r="O12" s="6">
        <v>0</v>
      </c>
      <c r="P12" s="6">
        <f t="shared" ref="P12:P13" si="10">F12-L12</f>
        <v>0</v>
      </c>
      <c r="Q12" s="6">
        <v>9817.32</v>
      </c>
      <c r="R12" s="21">
        <f t="shared" ref="R12:R13" si="11">L12/F12</f>
        <v>1</v>
      </c>
      <c r="S12" s="21" t="s">
        <v>32</v>
      </c>
      <c r="T12" s="34" t="s">
        <v>57</v>
      </c>
      <c r="U12" s="40" t="s">
        <v>68</v>
      </c>
      <c r="V12" s="36" t="s">
        <v>86</v>
      </c>
      <c r="W12" s="36" t="s">
        <v>108</v>
      </c>
    </row>
    <row r="13" spans="1:25" s="1" customFormat="1" ht="193.5" customHeight="1" outlineLevel="1" x14ac:dyDescent="0.3">
      <c r="A13" s="18">
        <v>7</v>
      </c>
      <c r="B13" s="35" t="s">
        <v>78</v>
      </c>
      <c r="C13" s="24">
        <v>2024</v>
      </c>
      <c r="D13" s="5" t="s">
        <v>23</v>
      </c>
      <c r="E13" s="5" t="s">
        <v>23</v>
      </c>
      <c r="F13" s="6">
        <v>7372.8</v>
      </c>
      <c r="G13" s="33">
        <f t="shared" si="9"/>
        <v>10072.74</v>
      </c>
      <c r="H13" s="6">
        <v>10072.74</v>
      </c>
      <c r="I13" s="8">
        <v>0</v>
      </c>
      <c r="J13" s="8">
        <v>0</v>
      </c>
      <c r="K13" s="6">
        <v>10072.74</v>
      </c>
      <c r="L13" s="6">
        <f t="shared" si="0"/>
        <v>7372.8</v>
      </c>
      <c r="M13" s="6">
        <v>7372.8</v>
      </c>
      <c r="N13" s="6">
        <v>0</v>
      </c>
      <c r="O13" s="6">
        <v>0</v>
      </c>
      <c r="P13" s="6">
        <f t="shared" si="10"/>
        <v>0</v>
      </c>
      <c r="Q13" s="6">
        <v>0</v>
      </c>
      <c r="R13" s="21">
        <f t="shared" si="11"/>
        <v>1</v>
      </c>
      <c r="S13" s="21" t="s">
        <v>32</v>
      </c>
      <c r="T13" s="34" t="s">
        <v>58</v>
      </c>
      <c r="U13" s="40" t="s">
        <v>109</v>
      </c>
      <c r="V13" s="36" t="s">
        <v>87</v>
      </c>
      <c r="W13" s="36" t="s">
        <v>110</v>
      </c>
    </row>
    <row r="14" spans="1:25" s="1" customFormat="1" ht="319.5" customHeight="1" outlineLevel="1" x14ac:dyDescent="0.3">
      <c r="A14" s="18">
        <v>8</v>
      </c>
      <c r="B14" s="35" t="s">
        <v>61</v>
      </c>
      <c r="C14" s="4">
        <v>2022</v>
      </c>
      <c r="D14" s="5">
        <v>66852.5</v>
      </c>
      <c r="E14" s="5">
        <v>66852.5</v>
      </c>
      <c r="F14" s="6">
        <v>66852.5</v>
      </c>
      <c r="G14" s="26">
        <f t="shared" ref="G14" si="12">H14+I14+J14</f>
        <v>66852.5</v>
      </c>
      <c r="H14" s="6">
        <v>0</v>
      </c>
      <c r="I14" s="6">
        <v>66852.5</v>
      </c>
      <c r="J14" s="6">
        <v>0</v>
      </c>
      <c r="K14" s="6">
        <v>66852.5</v>
      </c>
      <c r="L14" s="6">
        <f t="shared" si="0"/>
        <v>66852.5</v>
      </c>
      <c r="M14" s="6">
        <v>0</v>
      </c>
      <c r="N14" s="6">
        <v>66852.5</v>
      </c>
      <c r="O14" s="6">
        <v>0</v>
      </c>
      <c r="P14" s="6">
        <f t="shared" ref="P14" si="13">F14-L14</f>
        <v>0</v>
      </c>
      <c r="Q14" s="6">
        <v>66852.5</v>
      </c>
      <c r="R14" s="21">
        <v>0</v>
      </c>
      <c r="S14" s="21" t="s">
        <v>29</v>
      </c>
      <c r="T14" s="34" t="s">
        <v>59</v>
      </c>
      <c r="U14" s="40" t="s">
        <v>66</v>
      </c>
      <c r="V14" s="36" t="s">
        <v>88</v>
      </c>
      <c r="W14" s="36" t="s">
        <v>88</v>
      </c>
    </row>
    <row r="15" spans="1:25" ht="240" customHeight="1" x14ac:dyDescent="0.3">
      <c r="A15" s="18">
        <v>9</v>
      </c>
      <c r="B15" s="35" t="s">
        <v>17</v>
      </c>
      <c r="C15" s="4">
        <v>2024</v>
      </c>
      <c r="D15" s="5" t="s">
        <v>23</v>
      </c>
      <c r="E15" s="5" t="s">
        <v>23</v>
      </c>
      <c r="F15" s="6">
        <v>4146.9799999999996</v>
      </c>
      <c r="G15" s="33">
        <f>H15+I15+J15</f>
        <v>6300.26</v>
      </c>
      <c r="H15" s="6">
        <v>6300.26</v>
      </c>
      <c r="I15" s="6">
        <v>0</v>
      </c>
      <c r="J15" s="6">
        <v>0</v>
      </c>
      <c r="K15" s="6">
        <v>6300.26</v>
      </c>
      <c r="L15" s="6">
        <f t="shared" si="0"/>
        <v>4147</v>
      </c>
      <c r="M15" s="6">
        <v>4147</v>
      </c>
      <c r="N15" s="6">
        <v>0</v>
      </c>
      <c r="O15" s="6">
        <v>0</v>
      </c>
      <c r="P15" s="6">
        <f t="shared" ref="P15:P29" si="14">F15-L15</f>
        <v>-2.0000000000436557E-2</v>
      </c>
      <c r="Q15" s="6">
        <v>5348.48</v>
      </c>
      <c r="R15" s="21">
        <f t="shared" ref="R15:R31" si="15">L15/F15</f>
        <v>1.0000048227867027</v>
      </c>
      <c r="S15" s="21" t="s">
        <v>29</v>
      </c>
      <c r="T15" s="34" t="s">
        <v>60</v>
      </c>
      <c r="U15" s="43" t="s">
        <v>69</v>
      </c>
      <c r="V15" s="36" t="s">
        <v>83</v>
      </c>
      <c r="W15" s="36" t="s">
        <v>84</v>
      </c>
    </row>
    <row r="16" spans="1:25" ht="242.25" customHeight="1" x14ac:dyDescent="0.3">
      <c r="A16" s="18">
        <v>10</v>
      </c>
      <c r="B16" s="35" t="s">
        <v>43</v>
      </c>
      <c r="C16" s="4">
        <v>2023</v>
      </c>
      <c r="D16" s="25">
        <v>1124227.6200000001</v>
      </c>
      <c r="E16" s="25">
        <f>D16-G16</f>
        <v>1116813.02</v>
      </c>
      <c r="F16" s="37">
        <v>3950</v>
      </c>
      <c r="G16" s="33">
        <f>H16+I16+J16</f>
        <v>7414.6</v>
      </c>
      <c r="H16" s="6">
        <v>7414.6</v>
      </c>
      <c r="I16" s="6">
        <v>0</v>
      </c>
      <c r="J16" s="6">
        <v>0</v>
      </c>
      <c r="K16" s="6">
        <v>7414.6</v>
      </c>
      <c r="L16" s="6">
        <f t="shared" si="0"/>
        <v>3950</v>
      </c>
      <c r="M16" s="6">
        <v>3950</v>
      </c>
      <c r="N16" s="6">
        <v>0</v>
      </c>
      <c r="O16" s="6">
        <v>0</v>
      </c>
      <c r="P16" s="6">
        <f t="shared" ref="P16:P17" si="16">F16-L16</f>
        <v>0</v>
      </c>
      <c r="Q16" s="6">
        <f>3950+929.17</f>
        <v>4879.17</v>
      </c>
      <c r="R16" s="21">
        <f t="shared" ref="R16:R17" si="17">L16/F16</f>
        <v>1</v>
      </c>
      <c r="S16" s="21" t="s">
        <v>29</v>
      </c>
      <c r="T16" s="34" t="s">
        <v>60</v>
      </c>
      <c r="U16" s="40" t="s">
        <v>50</v>
      </c>
      <c r="V16" s="36" t="s">
        <v>89</v>
      </c>
      <c r="W16" s="36" t="s">
        <v>91</v>
      </c>
    </row>
    <row r="17" spans="1:23" ht="335.25" customHeight="1" x14ac:dyDescent="0.3">
      <c r="A17" s="18">
        <v>11</v>
      </c>
      <c r="B17" s="35" t="s">
        <v>48</v>
      </c>
      <c r="C17" s="4">
        <v>2023</v>
      </c>
      <c r="D17" s="5">
        <v>250490.74</v>
      </c>
      <c r="E17" s="5">
        <f>D17-G17</f>
        <v>242444.49</v>
      </c>
      <c r="F17" s="6">
        <v>1050.5999999999999</v>
      </c>
      <c r="G17" s="33">
        <f t="shared" ref="G17" si="18">H17+I17+J17</f>
        <v>8046.25</v>
      </c>
      <c r="H17" s="6">
        <v>8046.25</v>
      </c>
      <c r="I17" s="6">
        <v>0</v>
      </c>
      <c r="J17" s="6">
        <v>0</v>
      </c>
      <c r="K17" s="6">
        <v>8046.25</v>
      </c>
      <c r="L17" s="6">
        <f t="shared" si="0"/>
        <v>1050.5</v>
      </c>
      <c r="M17" s="6">
        <v>1050.5</v>
      </c>
      <c r="N17" s="6">
        <v>0</v>
      </c>
      <c r="O17" s="6">
        <v>0</v>
      </c>
      <c r="P17" s="6">
        <f t="shared" si="16"/>
        <v>9.9999999999909051E-2</v>
      </c>
      <c r="Q17" s="19">
        <v>1050.54</v>
      </c>
      <c r="R17" s="21">
        <f t="shared" si="17"/>
        <v>0.99990481629545036</v>
      </c>
      <c r="S17" s="21" t="s">
        <v>29</v>
      </c>
      <c r="T17" s="34" t="s">
        <v>60</v>
      </c>
      <c r="U17" s="40" t="s">
        <v>54</v>
      </c>
      <c r="V17" s="36" t="s">
        <v>92</v>
      </c>
      <c r="W17" s="36" t="s">
        <v>115</v>
      </c>
    </row>
    <row r="18" spans="1:23" ht="291" customHeight="1" x14ac:dyDescent="0.3">
      <c r="A18" s="18">
        <v>12</v>
      </c>
      <c r="B18" s="20" t="s">
        <v>44</v>
      </c>
      <c r="C18" s="4">
        <v>2025</v>
      </c>
      <c r="D18" s="5" t="s">
        <v>23</v>
      </c>
      <c r="E18" s="5" t="s">
        <v>23</v>
      </c>
      <c r="F18" s="6">
        <v>3287.01</v>
      </c>
      <c r="G18" s="33">
        <f t="shared" ref="G18" si="19">H18+I18+J18</f>
        <v>4854.17</v>
      </c>
      <c r="H18" s="6">
        <v>4854.17</v>
      </c>
      <c r="I18" s="6">
        <v>0</v>
      </c>
      <c r="J18" s="6">
        <v>0</v>
      </c>
      <c r="K18" s="6">
        <v>4854.17</v>
      </c>
      <c r="L18" s="6">
        <f t="shared" si="0"/>
        <v>3287</v>
      </c>
      <c r="M18" s="6">
        <v>3287</v>
      </c>
      <c r="N18" s="6">
        <v>0</v>
      </c>
      <c r="O18" s="6">
        <v>0</v>
      </c>
      <c r="P18" s="6">
        <f t="shared" ref="P18" si="20">F18-L18</f>
        <v>1.0000000000218279E-2</v>
      </c>
      <c r="Q18" s="19">
        <v>3652.23</v>
      </c>
      <c r="R18" s="21">
        <f t="shared" si="15"/>
        <v>0.99999695772145503</v>
      </c>
      <c r="S18" s="21" t="s">
        <v>29</v>
      </c>
      <c r="T18" s="34" t="s">
        <v>60</v>
      </c>
      <c r="U18" s="40" t="s">
        <v>70</v>
      </c>
      <c r="V18" s="36" t="s">
        <v>93</v>
      </c>
      <c r="W18" s="36" t="s">
        <v>116</v>
      </c>
    </row>
    <row r="19" spans="1:23" ht="281.25" customHeight="1" x14ac:dyDescent="0.3">
      <c r="A19" s="18">
        <v>13</v>
      </c>
      <c r="B19" s="35" t="s">
        <v>39</v>
      </c>
      <c r="C19" s="4">
        <v>2030</v>
      </c>
      <c r="D19" s="5" t="s">
        <v>23</v>
      </c>
      <c r="E19" s="5" t="s">
        <v>23</v>
      </c>
      <c r="F19" s="5">
        <v>6954.2</v>
      </c>
      <c r="G19" s="33">
        <f t="shared" ref="G19:G29" si="21">H19+I19+J19</f>
        <v>6954.22</v>
      </c>
      <c r="H19" s="6">
        <v>6954.22</v>
      </c>
      <c r="I19" s="6">
        <v>0</v>
      </c>
      <c r="J19" s="6">
        <v>0</v>
      </c>
      <c r="K19" s="6">
        <v>6954.22</v>
      </c>
      <c r="L19" s="6">
        <f t="shared" si="0"/>
        <v>6954.2</v>
      </c>
      <c r="M19" s="6">
        <v>6954.2</v>
      </c>
      <c r="N19" s="6">
        <v>0</v>
      </c>
      <c r="O19" s="6">
        <v>0</v>
      </c>
      <c r="P19" s="6">
        <f t="shared" si="14"/>
        <v>0</v>
      </c>
      <c r="Q19" s="6">
        <v>6954.22</v>
      </c>
      <c r="R19" s="21">
        <f t="shared" ref="R19" si="22">L19/F19</f>
        <v>1</v>
      </c>
      <c r="S19" s="23" t="s">
        <v>29</v>
      </c>
      <c r="T19" s="34" t="s">
        <v>60</v>
      </c>
      <c r="U19" s="40" t="s">
        <v>117</v>
      </c>
      <c r="V19" s="36" t="s">
        <v>94</v>
      </c>
      <c r="W19" s="36" t="s">
        <v>95</v>
      </c>
    </row>
    <row r="20" spans="1:23" ht="226.5" customHeight="1" x14ac:dyDescent="0.3">
      <c r="A20" s="18">
        <v>14</v>
      </c>
      <c r="B20" s="35" t="s">
        <v>40</v>
      </c>
      <c r="C20" s="4">
        <v>2024</v>
      </c>
      <c r="D20" s="5" t="s">
        <v>23</v>
      </c>
      <c r="E20" s="5" t="s">
        <v>23</v>
      </c>
      <c r="F20" s="5">
        <v>30</v>
      </c>
      <c r="G20" s="26">
        <f t="shared" si="21"/>
        <v>30</v>
      </c>
      <c r="H20" s="6">
        <v>30</v>
      </c>
      <c r="I20" s="6">
        <v>0</v>
      </c>
      <c r="J20" s="6">
        <v>0</v>
      </c>
      <c r="K20" s="6">
        <v>30</v>
      </c>
      <c r="L20" s="6">
        <f t="shared" si="0"/>
        <v>30</v>
      </c>
      <c r="M20" s="6">
        <v>30</v>
      </c>
      <c r="N20" s="6">
        <v>0</v>
      </c>
      <c r="O20" s="6">
        <v>0</v>
      </c>
      <c r="P20" s="6">
        <f t="shared" si="14"/>
        <v>0</v>
      </c>
      <c r="Q20" s="6">
        <v>30</v>
      </c>
      <c r="R20" s="21">
        <f t="shared" si="15"/>
        <v>1</v>
      </c>
      <c r="S20" s="23" t="s">
        <v>29</v>
      </c>
      <c r="T20" s="34" t="s">
        <v>60</v>
      </c>
      <c r="U20" s="40" t="s">
        <v>46</v>
      </c>
      <c r="V20" s="36" t="s">
        <v>83</v>
      </c>
      <c r="W20" s="36" t="s">
        <v>84</v>
      </c>
    </row>
    <row r="21" spans="1:23" ht="249.75" customHeight="1" x14ac:dyDescent="0.3">
      <c r="A21" s="18">
        <v>15</v>
      </c>
      <c r="B21" s="35" t="s">
        <v>45</v>
      </c>
      <c r="C21" s="4">
        <v>2024</v>
      </c>
      <c r="D21" s="5" t="s">
        <v>23</v>
      </c>
      <c r="E21" s="5" t="s">
        <v>23</v>
      </c>
      <c r="F21" s="6">
        <v>613.70000000000005</v>
      </c>
      <c r="G21" s="26">
        <f t="shared" si="21"/>
        <v>613.66</v>
      </c>
      <c r="H21" s="6">
        <v>613.66</v>
      </c>
      <c r="I21" s="6">
        <v>0</v>
      </c>
      <c r="J21" s="6">
        <v>0</v>
      </c>
      <c r="K21" s="6">
        <v>0</v>
      </c>
      <c r="L21" s="6">
        <f t="shared" si="0"/>
        <v>613.70000000000005</v>
      </c>
      <c r="M21" s="6">
        <v>613.70000000000005</v>
      </c>
      <c r="N21" s="6">
        <v>0</v>
      </c>
      <c r="O21" s="6">
        <v>0</v>
      </c>
      <c r="P21" s="6">
        <f t="shared" si="14"/>
        <v>0</v>
      </c>
      <c r="Q21" s="6">
        <v>0</v>
      </c>
      <c r="R21" s="21">
        <f t="shared" ref="R21" si="23">L21/F21</f>
        <v>1</v>
      </c>
      <c r="S21" s="23" t="s">
        <v>29</v>
      </c>
      <c r="T21" s="34" t="s">
        <v>60</v>
      </c>
      <c r="U21" s="40" t="s">
        <v>71</v>
      </c>
      <c r="V21" s="36" t="s">
        <v>83</v>
      </c>
      <c r="W21" s="36" t="s">
        <v>84</v>
      </c>
    </row>
    <row r="22" spans="1:23" ht="277.5" customHeight="1" x14ac:dyDescent="0.3">
      <c r="A22" s="18">
        <v>16</v>
      </c>
      <c r="B22" s="35" t="s">
        <v>24</v>
      </c>
      <c r="C22" s="4">
        <v>2023</v>
      </c>
      <c r="D22" s="5" t="s">
        <v>23</v>
      </c>
      <c r="E22" s="5" t="s">
        <v>23</v>
      </c>
      <c r="F22" s="6">
        <v>4162.7</v>
      </c>
      <c r="G22" s="26">
        <f t="shared" si="21"/>
        <v>1100.1199999999999</v>
      </c>
      <c r="H22" s="6">
        <v>1100.1199999999999</v>
      </c>
      <c r="I22" s="6">
        <v>0</v>
      </c>
      <c r="J22" s="6">
        <v>0</v>
      </c>
      <c r="K22" s="6">
        <v>506.12</v>
      </c>
      <c r="L22" s="6">
        <f t="shared" si="0"/>
        <v>506.1</v>
      </c>
      <c r="M22" s="6">
        <v>506.1</v>
      </c>
      <c r="N22" s="6">
        <v>0</v>
      </c>
      <c r="O22" s="6">
        <v>0</v>
      </c>
      <c r="P22" s="6">
        <f t="shared" si="14"/>
        <v>3656.6</v>
      </c>
      <c r="Q22" s="6">
        <v>506.12</v>
      </c>
      <c r="R22" s="21">
        <f t="shared" ref="R22:R23" si="24">L22/F22</f>
        <v>0.12157974391620824</v>
      </c>
      <c r="S22" s="23" t="s">
        <v>29</v>
      </c>
      <c r="T22" s="34" t="s">
        <v>60</v>
      </c>
      <c r="U22" s="40" t="s">
        <v>73</v>
      </c>
      <c r="V22" s="36" t="s">
        <v>96</v>
      </c>
      <c r="W22" s="36" t="s">
        <v>97</v>
      </c>
    </row>
    <row r="23" spans="1:23" ht="239.25" customHeight="1" x14ac:dyDescent="0.3">
      <c r="A23" s="18">
        <v>17</v>
      </c>
      <c r="B23" s="35" t="s">
        <v>13</v>
      </c>
      <c r="C23" s="4">
        <v>2022</v>
      </c>
      <c r="D23" s="5">
        <v>50723.7</v>
      </c>
      <c r="E23" s="6">
        <f>D23-G23</f>
        <v>1510.1100000000006</v>
      </c>
      <c r="F23" s="6">
        <v>10691.9</v>
      </c>
      <c r="G23" s="33">
        <f t="shared" si="21"/>
        <v>49213.59</v>
      </c>
      <c r="H23" s="6">
        <v>49213.59</v>
      </c>
      <c r="I23" s="6">
        <v>0</v>
      </c>
      <c r="J23" s="6">
        <v>0</v>
      </c>
      <c r="K23" s="6">
        <v>49213.59</v>
      </c>
      <c r="L23" s="6">
        <f t="shared" si="0"/>
        <v>10691.9</v>
      </c>
      <c r="M23" s="6">
        <v>10691.9</v>
      </c>
      <c r="N23" s="6">
        <v>0</v>
      </c>
      <c r="O23" s="6">
        <v>0</v>
      </c>
      <c r="P23" s="6">
        <f t="shared" si="14"/>
        <v>0</v>
      </c>
      <c r="Q23" s="6">
        <v>10691.88</v>
      </c>
      <c r="R23" s="21">
        <f t="shared" si="24"/>
        <v>1</v>
      </c>
      <c r="S23" s="23" t="s">
        <v>29</v>
      </c>
      <c r="T23" s="34" t="s">
        <v>60</v>
      </c>
      <c r="U23" s="40" t="s">
        <v>52</v>
      </c>
      <c r="V23" s="36" t="s">
        <v>88</v>
      </c>
      <c r="W23" s="36" t="s">
        <v>88</v>
      </c>
    </row>
    <row r="24" spans="1:23" ht="390" customHeight="1" x14ac:dyDescent="0.3">
      <c r="A24" s="18">
        <v>18</v>
      </c>
      <c r="B24" s="20" t="s">
        <v>18</v>
      </c>
      <c r="C24" s="4">
        <v>2029</v>
      </c>
      <c r="D24" s="5">
        <v>417279.88</v>
      </c>
      <c r="E24" s="5">
        <f>D24-G24</f>
        <v>385392.37</v>
      </c>
      <c r="F24" s="6">
        <v>18123.599999999999</v>
      </c>
      <c r="G24" s="33">
        <f t="shared" si="21"/>
        <v>31887.51</v>
      </c>
      <c r="H24" s="6">
        <v>31887.51</v>
      </c>
      <c r="I24" s="6">
        <v>0</v>
      </c>
      <c r="J24" s="6">
        <v>0</v>
      </c>
      <c r="K24" s="6">
        <v>31887.51</v>
      </c>
      <c r="L24" s="6">
        <f t="shared" si="0"/>
        <v>18123.599999999999</v>
      </c>
      <c r="M24" s="6">
        <v>18123.599999999999</v>
      </c>
      <c r="N24" s="6">
        <v>0</v>
      </c>
      <c r="O24" s="6">
        <v>0</v>
      </c>
      <c r="P24" s="6">
        <f t="shared" si="14"/>
        <v>0</v>
      </c>
      <c r="Q24" s="6">
        <v>18123.64</v>
      </c>
      <c r="R24" s="21">
        <f>L24/F24</f>
        <v>1</v>
      </c>
      <c r="S24" s="23" t="s">
        <v>29</v>
      </c>
      <c r="T24" s="34" t="s">
        <v>60</v>
      </c>
      <c r="U24" s="40" t="s">
        <v>72</v>
      </c>
      <c r="V24" s="36" t="s">
        <v>98</v>
      </c>
      <c r="W24" s="36" t="s">
        <v>99</v>
      </c>
    </row>
    <row r="25" spans="1:23" ht="409.5" customHeight="1" x14ac:dyDescent="0.3">
      <c r="A25" s="18">
        <v>19</v>
      </c>
      <c r="B25" s="20" t="s">
        <v>25</v>
      </c>
      <c r="C25" s="4">
        <v>2022</v>
      </c>
      <c r="D25" s="38">
        <v>269032.39</v>
      </c>
      <c r="E25" s="6">
        <f>D25-G25</f>
        <v>153371.19</v>
      </c>
      <c r="F25" s="6">
        <v>45527</v>
      </c>
      <c r="G25" s="33">
        <f t="shared" si="21"/>
        <v>115661.20000000001</v>
      </c>
      <c r="H25" s="6">
        <v>18858.099999999999</v>
      </c>
      <c r="I25" s="6">
        <v>96803.1</v>
      </c>
      <c r="J25" s="6">
        <v>0</v>
      </c>
      <c r="K25" s="6">
        <v>115661.2</v>
      </c>
      <c r="L25" s="6">
        <f t="shared" si="0"/>
        <v>44147.9</v>
      </c>
      <c r="M25" s="6">
        <v>4774</v>
      </c>
      <c r="N25" s="6">
        <v>39373.9</v>
      </c>
      <c r="O25" s="6">
        <v>0</v>
      </c>
      <c r="P25" s="6">
        <f>F25-L25</f>
        <v>1379.0999999999985</v>
      </c>
      <c r="Q25" s="6">
        <v>44944.33</v>
      </c>
      <c r="R25" s="21">
        <f t="shared" ref="R25:R27" si="25">L25/F25</f>
        <v>0.96970808531201269</v>
      </c>
      <c r="S25" s="23" t="s">
        <v>29</v>
      </c>
      <c r="T25" s="34" t="s">
        <v>60</v>
      </c>
      <c r="U25" s="44" t="s">
        <v>76</v>
      </c>
      <c r="V25" s="36" t="s">
        <v>100</v>
      </c>
      <c r="W25" s="36" t="s">
        <v>91</v>
      </c>
    </row>
    <row r="26" spans="1:23" ht="255" customHeight="1" x14ac:dyDescent="0.3">
      <c r="A26" s="18">
        <v>20</v>
      </c>
      <c r="B26" s="20" t="s">
        <v>15</v>
      </c>
      <c r="C26" s="4">
        <v>2022</v>
      </c>
      <c r="D26" s="5" t="s">
        <v>23</v>
      </c>
      <c r="E26" s="5" t="s">
        <v>23</v>
      </c>
      <c r="F26" s="6">
        <v>3647.2</v>
      </c>
      <c r="G26" s="33">
        <f t="shared" si="21"/>
        <v>9634.31</v>
      </c>
      <c r="H26" s="6">
        <v>9634.31</v>
      </c>
      <c r="I26" s="6">
        <v>0</v>
      </c>
      <c r="J26" s="6">
        <v>0</v>
      </c>
      <c r="K26" s="6">
        <v>9634.31</v>
      </c>
      <c r="L26" s="6">
        <f t="shared" si="0"/>
        <v>3481.5</v>
      </c>
      <c r="M26" s="6">
        <v>3481.5</v>
      </c>
      <c r="N26" s="6">
        <v>0</v>
      </c>
      <c r="O26" s="6">
        <v>0</v>
      </c>
      <c r="P26" s="6">
        <f t="shared" si="14"/>
        <v>165.69999999999982</v>
      </c>
      <c r="Q26" s="6">
        <v>4393.2700000000004</v>
      </c>
      <c r="R26" s="21">
        <f t="shared" si="25"/>
        <v>0.95456788769466994</v>
      </c>
      <c r="S26" s="23" t="s">
        <v>29</v>
      </c>
      <c r="T26" s="34" t="s">
        <v>60</v>
      </c>
      <c r="U26" s="40" t="s">
        <v>112</v>
      </c>
      <c r="V26" s="36" t="s">
        <v>101</v>
      </c>
      <c r="W26" s="36" t="s">
        <v>91</v>
      </c>
    </row>
    <row r="27" spans="1:23" ht="391.5" customHeight="1" x14ac:dyDescent="0.3">
      <c r="A27" s="18">
        <v>21</v>
      </c>
      <c r="B27" s="35" t="s">
        <v>11</v>
      </c>
      <c r="C27" s="4">
        <v>2025</v>
      </c>
      <c r="D27" s="5" t="s">
        <v>23</v>
      </c>
      <c r="E27" s="5" t="s">
        <v>23</v>
      </c>
      <c r="F27" s="5">
        <v>7247.9</v>
      </c>
      <c r="G27" s="33">
        <f t="shared" si="21"/>
        <v>7482.18</v>
      </c>
      <c r="H27" s="5">
        <v>7482.18</v>
      </c>
      <c r="I27" s="6">
        <v>0</v>
      </c>
      <c r="J27" s="6">
        <v>0</v>
      </c>
      <c r="K27" s="5">
        <v>7251.25</v>
      </c>
      <c r="L27" s="6">
        <f t="shared" si="0"/>
        <v>6651.6</v>
      </c>
      <c r="M27" s="6">
        <v>6651.6</v>
      </c>
      <c r="N27" s="6">
        <v>0</v>
      </c>
      <c r="O27" s="6">
        <v>0</v>
      </c>
      <c r="P27" s="6">
        <f t="shared" si="14"/>
        <v>596.29999999999927</v>
      </c>
      <c r="Q27" s="6">
        <v>6420.68</v>
      </c>
      <c r="R27" s="21">
        <f t="shared" si="25"/>
        <v>0.9177278935967661</v>
      </c>
      <c r="S27" s="11" t="s">
        <v>29</v>
      </c>
      <c r="T27" s="34" t="s">
        <v>60</v>
      </c>
      <c r="U27" s="40" t="s">
        <v>74</v>
      </c>
      <c r="V27" s="36" t="s">
        <v>102</v>
      </c>
      <c r="W27" s="36" t="s">
        <v>103</v>
      </c>
    </row>
    <row r="28" spans="1:23" ht="322.5" customHeight="1" x14ac:dyDescent="0.3">
      <c r="A28" s="18">
        <v>22</v>
      </c>
      <c r="B28" s="35" t="s">
        <v>47</v>
      </c>
      <c r="C28" s="4">
        <v>2022</v>
      </c>
      <c r="D28" s="5">
        <v>2226.09</v>
      </c>
      <c r="E28" s="5">
        <f>D28-G28</f>
        <v>-98.759999999999764</v>
      </c>
      <c r="F28" s="5">
        <v>617.79999999999995</v>
      </c>
      <c r="G28" s="33">
        <f t="shared" ref="G28" si="26">H28+I28+J28</f>
        <v>2324.85</v>
      </c>
      <c r="H28" s="5">
        <v>2324.85</v>
      </c>
      <c r="I28" s="6">
        <v>0</v>
      </c>
      <c r="J28" s="6">
        <v>0</v>
      </c>
      <c r="K28" s="5">
        <v>2324.85</v>
      </c>
      <c r="L28" s="6">
        <f t="shared" si="0"/>
        <v>617.79999999999995</v>
      </c>
      <c r="M28" s="6">
        <v>617.79999999999995</v>
      </c>
      <c r="N28" s="6">
        <v>0</v>
      </c>
      <c r="O28" s="6">
        <v>0</v>
      </c>
      <c r="P28" s="6">
        <f>F28-L28</f>
        <v>0</v>
      </c>
      <c r="Q28" s="6">
        <v>617.83000000000004</v>
      </c>
      <c r="R28" s="21">
        <f t="shared" ref="R28" si="27">L28/F28</f>
        <v>1</v>
      </c>
      <c r="S28" s="11" t="s">
        <v>29</v>
      </c>
      <c r="T28" s="34" t="s">
        <v>60</v>
      </c>
      <c r="U28" s="40" t="s">
        <v>51</v>
      </c>
      <c r="V28" s="36" t="s">
        <v>88</v>
      </c>
      <c r="W28" s="36" t="s">
        <v>88</v>
      </c>
    </row>
    <row r="29" spans="1:23" ht="342.75" customHeight="1" x14ac:dyDescent="0.3">
      <c r="A29" s="18">
        <v>23</v>
      </c>
      <c r="B29" s="20" t="s">
        <v>14</v>
      </c>
      <c r="C29" s="4">
        <v>2022</v>
      </c>
      <c r="D29" s="5">
        <v>156072.9</v>
      </c>
      <c r="E29" s="6">
        <f>D29-G29</f>
        <v>26499.380000000005</v>
      </c>
      <c r="F29" s="6">
        <v>5635.7</v>
      </c>
      <c r="G29" s="33">
        <f t="shared" si="21"/>
        <v>129573.51999999999</v>
      </c>
      <c r="H29" s="6">
        <v>56306.85</v>
      </c>
      <c r="I29" s="6">
        <v>73266.67</v>
      </c>
      <c r="J29" s="6">
        <v>0</v>
      </c>
      <c r="K29" s="6">
        <v>129573.52</v>
      </c>
      <c r="L29" s="6">
        <f t="shared" si="0"/>
        <v>5635.7</v>
      </c>
      <c r="M29" s="6">
        <v>5635.7</v>
      </c>
      <c r="N29" s="6">
        <v>0</v>
      </c>
      <c r="O29" s="6">
        <v>0</v>
      </c>
      <c r="P29" s="6">
        <f t="shared" si="14"/>
        <v>0</v>
      </c>
      <c r="Q29" s="6">
        <v>5635.71</v>
      </c>
      <c r="R29" s="21">
        <f t="shared" si="15"/>
        <v>1</v>
      </c>
      <c r="S29" s="23" t="s">
        <v>29</v>
      </c>
      <c r="T29" s="34" t="s">
        <v>60</v>
      </c>
      <c r="U29" s="40" t="s">
        <v>53</v>
      </c>
      <c r="V29" s="36" t="s">
        <v>88</v>
      </c>
      <c r="W29" s="36" t="s">
        <v>88</v>
      </c>
    </row>
    <row r="30" spans="1:23" ht="234" customHeight="1" x14ac:dyDescent="0.3">
      <c r="A30" s="18">
        <v>24</v>
      </c>
      <c r="B30" s="20" t="s">
        <v>42</v>
      </c>
      <c r="C30" s="4">
        <v>2024</v>
      </c>
      <c r="D30" s="5" t="s">
        <v>23</v>
      </c>
      <c r="E30" s="5" t="s">
        <v>23</v>
      </c>
      <c r="F30" s="6">
        <v>6699.3</v>
      </c>
      <c r="G30" s="33">
        <f>H30+I30+J30</f>
        <v>2449.36</v>
      </c>
      <c r="H30" s="6">
        <v>2449.36</v>
      </c>
      <c r="I30" s="6">
        <v>0</v>
      </c>
      <c r="J30" s="6">
        <v>0</v>
      </c>
      <c r="K30" s="6">
        <v>2499.36</v>
      </c>
      <c r="L30" s="6">
        <f t="shared" si="0"/>
        <v>2449.4</v>
      </c>
      <c r="M30" s="6">
        <v>2449.4</v>
      </c>
      <c r="N30" s="6">
        <v>0</v>
      </c>
      <c r="O30" s="6">
        <v>0</v>
      </c>
      <c r="P30" s="6">
        <f t="shared" ref="P30:P31" si="28">F30-L30</f>
        <v>4249.8999999999996</v>
      </c>
      <c r="Q30" s="6">
        <v>2449.36</v>
      </c>
      <c r="R30" s="21">
        <f t="shared" si="15"/>
        <v>0.36562028868687774</v>
      </c>
      <c r="S30" s="23" t="s">
        <v>29</v>
      </c>
      <c r="T30" s="34" t="s">
        <v>60</v>
      </c>
      <c r="U30" s="40" t="s">
        <v>77</v>
      </c>
      <c r="V30" s="36" t="s">
        <v>104</v>
      </c>
      <c r="W30" s="36" t="s">
        <v>105</v>
      </c>
    </row>
    <row r="31" spans="1:23" ht="260.25" customHeight="1" x14ac:dyDescent="0.3">
      <c r="A31" s="18">
        <v>25</v>
      </c>
      <c r="B31" s="35" t="s">
        <v>49</v>
      </c>
      <c r="C31" s="4">
        <v>2023</v>
      </c>
      <c r="D31" s="5" t="s">
        <v>23</v>
      </c>
      <c r="E31" s="5" t="s">
        <v>23</v>
      </c>
      <c r="F31" s="6">
        <v>1141.5</v>
      </c>
      <c r="G31" s="33">
        <f t="shared" ref="G31" si="29">H31+I31+J31</f>
        <v>1030.21</v>
      </c>
      <c r="H31" s="6">
        <v>1030.21</v>
      </c>
      <c r="I31" s="6">
        <v>0</v>
      </c>
      <c r="J31" s="6">
        <v>0</v>
      </c>
      <c r="K31" s="6">
        <v>1030.21</v>
      </c>
      <c r="L31" s="6">
        <f t="shared" si="0"/>
        <v>1030.2</v>
      </c>
      <c r="M31" s="6">
        <v>1030.2</v>
      </c>
      <c r="N31" s="6">
        <v>0</v>
      </c>
      <c r="O31" s="6">
        <v>0</v>
      </c>
      <c r="P31" s="6">
        <f t="shared" si="28"/>
        <v>111.29999999999995</v>
      </c>
      <c r="Q31" s="6">
        <v>1030.21</v>
      </c>
      <c r="R31" s="21">
        <f t="shared" si="15"/>
        <v>0.90249671484888305</v>
      </c>
      <c r="S31" s="23" t="s">
        <v>29</v>
      </c>
      <c r="T31" s="34" t="s">
        <v>60</v>
      </c>
      <c r="U31" s="40" t="s">
        <v>75</v>
      </c>
      <c r="V31" s="36" t="s">
        <v>106</v>
      </c>
      <c r="W31" s="36" t="s">
        <v>84</v>
      </c>
    </row>
    <row r="32" spans="1:23" x14ac:dyDescent="0.3">
      <c r="A32" s="2"/>
      <c r="B32" s="9" t="s">
        <v>63</v>
      </c>
      <c r="C32" s="10" t="s">
        <v>12</v>
      </c>
      <c r="D32" s="10" t="s">
        <v>12</v>
      </c>
      <c r="E32" s="10" t="s">
        <v>12</v>
      </c>
      <c r="F32" s="7">
        <f>SUM(F7:F31)</f>
        <v>500116.79000000004</v>
      </c>
      <c r="G32" s="7">
        <f>SUM(G7:G31)</f>
        <v>1005794.5099999999</v>
      </c>
      <c r="H32" s="7">
        <f t="shared" ref="H32:Q32" si="30">SUM(H7:H31)</f>
        <v>488153.23999999982</v>
      </c>
      <c r="I32" s="7">
        <f t="shared" si="30"/>
        <v>517641.26999999996</v>
      </c>
      <c r="J32" s="7">
        <f t="shared" si="30"/>
        <v>0</v>
      </c>
      <c r="K32" s="7">
        <f>SUM(K7:K31)</f>
        <v>940153.87999999989</v>
      </c>
      <c r="L32" s="7">
        <f t="shared" si="30"/>
        <v>469237.4</v>
      </c>
      <c r="M32" s="7">
        <f t="shared" si="30"/>
        <v>118675.99999999999</v>
      </c>
      <c r="N32" s="7">
        <f t="shared" si="30"/>
        <v>350561.4</v>
      </c>
      <c r="O32" s="7">
        <f t="shared" si="30"/>
        <v>0</v>
      </c>
      <c r="P32" s="7">
        <f t="shared" si="30"/>
        <v>30879.389999999989</v>
      </c>
      <c r="Q32" s="7">
        <f t="shared" si="30"/>
        <v>528320.28999999992</v>
      </c>
      <c r="R32" s="11"/>
      <c r="S32" s="11"/>
      <c r="T32" s="11"/>
      <c r="U32" s="45"/>
      <c r="V32" s="36"/>
      <c r="W32" s="36"/>
    </row>
    <row r="33" spans="2:21" x14ac:dyDescent="0.3">
      <c r="F33" s="12"/>
      <c r="U33" s="1"/>
    </row>
    <row r="34" spans="2:21" x14ac:dyDescent="0.3">
      <c r="U34" s="1"/>
    </row>
    <row r="35" spans="2:21" x14ac:dyDescent="0.3">
      <c r="B35" s="52"/>
      <c r="C35" s="52"/>
      <c r="D35" s="52"/>
      <c r="E35" s="52"/>
      <c r="F35" s="14"/>
      <c r="G35" s="15"/>
      <c r="H35" s="16"/>
      <c r="I35" s="14"/>
      <c r="J35" s="14"/>
      <c r="U35" s="1"/>
    </row>
    <row r="36" spans="2:21" x14ac:dyDescent="0.3">
      <c r="B36" s="1"/>
      <c r="C36" s="52"/>
      <c r="D36" s="52"/>
      <c r="E36" s="52"/>
      <c r="F36" s="14"/>
      <c r="G36" s="54"/>
      <c r="H36" s="54"/>
      <c r="I36" s="14"/>
      <c r="J36" s="14"/>
      <c r="U36" s="1"/>
    </row>
    <row r="37" spans="2:21" x14ac:dyDescent="0.3">
      <c r="B37" s="1"/>
      <c r="C37" s="52"/>
      <c r="D37" s="52"/>
      <c r="E37" s="52"/>
      <c r="F37" s="14"/>
      <c r="G37" s="55"/>
      <c r="H37" s="53"/>
      <c r="I37" s="14"/>
      <c r="J37" s="14"/>
      <c r="U37" s="1"/>
    </row>
    <row r="38" spans="2:21" x14ac:dyDescent="0.3">
      <c r="B38" s="1"/>
      <c r="C38" s="52"/>
      <c r="D38" s="52"/>
      <c r="E38" s="52"/>
      <c r="F38" s="14"/>
      <c r="G38" s="55"/>
      <c r="H38" s="53"/>
      <c r="I38" s="14"/>
      <c r="J38" s="14"/>
      <c r="U38" s="1"/>
    </row>
    <row r="39" spans="2:21" x14ac:dyDescent="0.3">
      <c r="B39" s="1"/>
      <c r="C39" s="52"/>
      <c r="D39" s="52"/>
      <c r="E39" s="52"/>
      <c r="F39" s="14"/>
      <c r="G39" s="56"/>
      <c r="H39" s="53"/>
      <c r="I39" s="14"/>
      <c r="J39" s="14"/>
      <c r="U39" s="1"/>
    </row>
    <row r="40" spans="2:21" x14ac:dyDescent="0.3">
      <c r="B40" s="1"/>
      <c r="C40" s="52"/>
      <c r="D40" s="52"/>
      <c r="E40" s="52"/>
      <c r="F40" s="14"/>
      <c r="G40" s="51"/>
      <c r="H40" s="53"/>
      <c r="I40" s="14"/>
      <c r="J40" s="14"/>
      <c r="U40" s="1"/>
    </row>
    <row r="41" spans="2:21" x14ac:dyDescent="0.3">
      <c r="B41" s="1"/>
      <c r="C41" s="52"/>
      <c r="D41" s="52"/>
      <c r="E41" s="52"/>
      <c r="F41" s="14"/>
      <c r="G41" s="51"/>
      <c r="H41" s="51"/>
      <c r="I41" s="14"/>
      <c r="J41" s="14"/>
      <c r="U41" s="1"/>
    </row>
    <row r="42" spans="2:21" x14ac:dyDescent="0.3">
      <c r="C42" s="13"/>
      <c r="D42" s="13"/>
      <c r="E42" s="17"/>
      <c r="F42" s="13"/>
      <c r="G42" s="62"/>
      <c r="H42" s="62"/>
      <c r="I42" s="13"/>
      <c r="J42" s="13"/>
      <c r="U42" s="1"/>
    </row>
    <row r="43" spans="2:21" x14ac:dyDescent="0.3">
      <c r="E43" s="17"/>
      <c r="F43" s="13"/>
      <c r="G43" s="50"/>
      <c r="H43" s="50"/>
      <c r="I43" s="13"/>
      <c r="U43" s="1"/>
    </row>
    <row r="44" spans="2:21" x14ac:dyDescent="0.3">
      <c r="N44" s="12"/>
      <c r="U44" s="1"/>
    </row>
    <row r="45" spans="2:21" x14ac:dyDescent="0.3">
      <c r="U45" s="1"/>
    </row>
    <row r="46" spans="2:21" x14ac:dyDescent="0.3">
      <c r="N46" s="12"/>
      <c r="U46" s="1"/>
    </row>
    <row r="47" spans="2:21" x14ac:dyDescent="0.3">
      <c r="U47" s="1"/>
    </row>
    <row r="48" spans="2:21" x14ac:dyDescent="0.3">
      <c r="U48" s="1"/>
    </row>
    <row r="49" spans="21:21" x14ac:dyDescent="0.3">
      <c r="U49" s="1"/>
    </row>
    <row r="50" spans="21:21" x14ac:dyDescent="0.3">
      <c r="U50" s="1"/>
    </row>
    <row r="51" spans="21:21" x14ac:dyDescent="0.3">
      <c r="U51" s="1"/>
    </row>
    <row r="52" spans="21:21" x14ac:dyDescent="0.3">
      <c r="U52" s="1"/>
    </row>
    <row r="53" spans="21:21" x14ac:dyDescent="0.3">
      <c r="U53" s="1"/>
    </row>
    <row r="54" spans="21:21" x14ac:dyDescent="0.3">
      <c r="U54" s="1"/>
    </row>
    <row r="55" spans="21:21" x14ac:dyDescent="0.3">
      <c r="U55" s="1"/>
    </row>
    <row r="56" spans="21:21" x14ac:dyDescent="0.3">
      <c r="U56" s="1"/>
    </row>
    <row r="57" spans="21:21" x14ac:dyDescent="0.3">
      <c r="U57" s="1"/>
    </row>
    <row r="58" spans="21:21" x14ac:dyDescent="0.3">
      <c r="U58" s="1"/>
    </row>
    <row r="59" spans="21:21" x14ac:dyDescent="0.3">
      <c r="U59" s="1"/>
    </row>
    <row r="60" spans="21:21" x14ac:dyDescent="0.3">
      <c r="U60" s="1"/>
    </row>
    <row r="61" spans="21:21" x14ac:dyDescent="0.3">
      <c r="U61" s="1"/>
    </row>
    <row r="62" spans="21:21" x14ac:dyDescent="0.3">
      <c r="U62" s="1"/>
    </row>
    <row r="63" spans="21:21" x14ac:dyDescent="0.3">
      <c r="U63" s="1"/>
    </row>
    <row r="64" spans="21:21" x14ac:dyDescent="0.3">
      <c r="U64" s="1"/>
    </row>
    <row r="65" spans="21:21" x14ac:dyDescent="0.3">
      <c r="U65" s="1"/>
    </row>
    <row r="66" spans="21:21" x14ac:dyDescent="0.3">
      <c r="U66" s="1"/>
    </row>
    <row r="67" spans="21:21" x14ac:dyDescent="0.3">
      <c r="U67" s="1"/>
    </row>
    <row r="68" spans="21:21" x14ac:dyDescent="0.3">
      <c r="U68" s="1"/>
    </row>
    <row r="69" spans="21:21" x14ac:dyDescent="0.3">
      <c r="U69" s="1"/>
    </row>
    <row r="70" spans="21:21" x14ac:dyDescent="0.3">
      <c r="U70" s="1"/>
    </row>
    <row r="71" spans="21:21" x14ac:dyDescent="0.3">
      <c r="U71" s="1"/>
    </row>
    <row r="72" spans="21:21" x14ac:dyDescent="0.3">
      <c r="U72" s="1"/>
    </row>
    <row r="73" spans="21:21" x14ac:dyDescent="0.3">
      <c r="U73" s="1"/>
    </row>
    <row r="74" spans="21:21" x14ac:dyDescent="0.3">
      <c r="U74" s="1"/>
    </row>
    <row r="75" spans="21:21" x14ac:dyDescent="0.3">
      <c r="U75" s="1"/>
    </row>
    <row r="76" spans="21:21" x14ac:dyDescent="0.3">
      <c r="U76" s="1"/>
    </row>
    <row r="77" spans="21:21" x14ac:dyDescent="0.3">
      <c r="U77" s="1"/>
    </row>
    <row r="78" spans="21:21" x14ac:dyDescent="0.3">
      <c r="U78" s="1"/>
    </row>
    <row r="79" spans="21:21" x14ac:dyDescent="0.3">
      <c r="U79" s="1"/>
    </row>
    <row r="80" spans="21:21" x14ac:dyDescent="0.3">
      <c r="U80" s="1"/>
    </row>
    <row r="81" spans="21:21" x14ac:dyDescent="0.3">
      <c r="U81" s="1"/>
    </row>
    <row r="82" spans="21:21" x14ac:dyDescent="0.3">
      <c r="U82" s="1"/>
    </row>
    <row r="83" spans="21:21" x14ac:dyDescent="0.3">
      <c r="U83" s="1"/>
    </row>
    <row r="84" spans="21:21" x14ac:dyDescent="0.3">
      <c r="U84" s="1"/>
    </row>
    <row r="85" spans="21:21" x14ac:dyDescent="0.3">
      <c r="U85" s="1"/>
    </row>
    <row r="86" spans="21:21" x14ac:dyDescent="0.3">
      <c r="U86" s="1"/>
    </row>
    <row r="87" spans="21:21" x14ac:dyDescent="0.3">
      <c r="U87" s="1"/>
    </row>
    <row r="88" spans="21:21" x14ac:dyDescent="0.3">
      <c r="U88" s="1"/>
    </row>
    <row r="89" spans="21:21" x14ac:dyDescent="0.3">
      <c r="U89" s="1"/>
    </row>
    <row r="90" spans="21:21" x14ac:dyDescent="0.3">
      <c r="U90" s="1"/>
    </row>
    <row r="91" spans="21:21" x14ac:dyDescent="0.3">
      <c r="U91" s="1"/>
    </row>
    <row r="92" spans="21:21" x14ac:dyDescent="0.3">
      <c r="U92" s="1"/>
    </row>
    <row r="93" spans="21:21" x14ac:dyDescent="0.3">
      <c r="U93" s="1"/>
    </row>
    <row r="94" spans="21:21" x14ac:dyDescent="0.3">
      <c r="U94" s="1"/>
    </row>
    <row r="95" spans="21:21" x14ac:dyDescent="0.3">
      <c r="U95" s="1"/>
    </row>
    <row r="96" spans="21:21" x14ac:dyDescent="0.3">
      <c r="U96" s="1"/>
    </row>
    <row r="97" spans="21:21" x14ac:dyDescent="0.3">
      <c r="U97" s="1"/>
    </row>
    <row r="98" spans="21:21" x14ac:dyDescent="0.3">
      <c r="U98" s="1"/>
    </row>
    <row r="99" spans="21:21" x14ac:dyDescent="0.3">
      <c r="U99" s="1"/>
    </row>
    <row r="100" spans="21:21" x14ac:dyDescent="0.3">
      <c r="U100" s="1"/>
    </row>
    <row r="101" spans="21:21" x14ac:dyDescent="0.3">
      <c r="U101" s="1"/>
    </row>
    <row r="102" spans="21:21" x14ac:dyDescent="0.3">
      <c r="U102" s="1"/>
    </row>
    <row r="103" spans="21:21" x14ac:dyDescent="0.3">
      <c r="U103" s="1"/>
    </row>
    <row r="104" spans="21:21" x14ac:dyDescent="0.3">
      <c r="U104" s="1"/>
    </row>
    <row r="105" spans="21:21" x14ac:dyDescent="0.3">
      <c r="U105" s="1"/>
    </row>
    <row r="106" spans="21:21" x14ac:dyDescent="0.3">
      <c r="U106" s="1"/>
    </row>
    <row r="107" spans="21:21" x14ac:dyDescent="0.3">
      <c r="U107" s="1"/>
    </row>
    <row r="108" spans="21:21" x14ac:dyDescent="0.3">
      <c r="U108" s="1"/>
    </row>
    <row r="109" spans="21:21" x14ac:dyDescent="0.3">
      <c r="U109" s="1"/>
    </row>
    <row r="110" spans="21:21" x14ac:dyDescent="0.3">
      <c r="U110" s="1"/>
    </row>
    <row r="111" spans="21:21" x14ac:dyDescent="0.3">
      <c r="U111" s="1"/>
    </row>
    <row r="112" spans="21:21" x14ac:dyDescent="0.3">
      <c r="U112" s="1"/>
    </row>
    <row r="113" spans="21:21" x14ac:dyDescent="0.3">
      <c r="U113" s="1"/>
    </row>
    <row r="114" spans="21:21" x14ac:dyDescent="0.3">
      <c r="U114" s="1"/>
    </row>
    <row r="115" spans="21:21" x14ac:dyDescent="0.3">
      <c r="U115" s="1"/>
    </row>
    <row r="116" spans="21:21" x14ac:dyDescent="0.3">
      <c r="U116" s="1"/>
    </row>
    <row r="117" spans="21:21" x14ac:dyDescent="0.3">
      <c r="U117" s="1"/>
    </row>
    <row r="118" spans="21:21" x14ac:dyDescent="0.3">
      <c r="U118" s="1"/>
    </row>
    <row r="119" spans="21:21" x14ac:dyDescent="0.3">
      <c r="U119" s="1"/>
    </row>
    <row r="120" spans="21:21" x14ac:dyDescent="0.3">
      <c r="U120" s="1"/>
    </row>
    <row r="121" spans="21:21" x14ac:dyDescent="0.3">
      <c r="U121" s="1"/>
    </row>
    <row r="122" spans="21:21" x14ac:dyDescent="0.3">
      <c r="U122" s="1"/>
    </row>
    <row r="123" spans="21:21" x14ac:dyDescent="0.3">
      <c r="U123" s="1"/>
    </row>
    <row r="124" spans="21:21" x14ac:dyDescent="0.3">
      <c r="U124" s="1"/>
    </row>
    <row r="125" spans="21:21" x14ac:dyDescent="0.3">
      <c r="U125" s="1"/>
    </row>
    <row r="126" spans="21:21" x14ac:dyDescent="0.3">
      <c r="U126" s="1"/>
    </row>
    <row r="127" spans="21:21" x14ac:dyDescent="0.3">
      <c r="U127" s="1"/>
    </row>
    <row r="128" spans="21:21" x14ac:dyDescent="0.3">
      <c r="U128" s="1"/>
    </row>
    <row r="129" spans="21:21" x14ac:dyDescent="0.3">
      <c r="U129" s="1"/>
    </row>
    <row r="130" spans="21:21" x14ac:dyDescent="0.3">
      <c r="U130" s="1"/>
    </row>
    <row r="131" spans="21:21" x14ac:dyDescent="0.3">
      <c r="U131" s="1"/>
    </row>
    <row r="132" spans="21:21" x14ac:dyDescent="0.3">
      <c r="U132" s="1"/>
    </row>
    <row r="133" spans="21:21" x14ac:dyDescent="0.3">
      <c r="U133" s="1"/>
    </row>
    <row r="134" spans="21:21" x14ac:dyDescent="0.3">
      <c r="U134" s="1"/>
    </row>
    <row r="135" spans="21:21" x14ac:dyDescent="0.3">
      <c r="U135" s="1"/>
    </row>
    <row r="136" spans="21:21" x14ac:dyDescent="0.3">
      <c r="U136" s="1"/>
    </row>
    <row r="137" spans="21:21" x14ac:dyDescent="0.3">
      <c r="U137" s="1"/>
    </row>
    <row r="138" spans="21:21" x14ac:dyDescent="0.3">
      <c r="U138" s="1"/>
    </row>
    <row r="139" spans="21:21" x14ac:dyDescent="0.3">
      <c r="U139" s="1"/>
    </row>
    <row r="140" spans="21:21" x14ac:dyDescent="0.3">
      <c r="U140" s="1"/>
    </row>
    <row r="141" spans="21:21" x14ac:dyDescent="0.3">
      <c r="U141" s="1"/>
    </row>
    <row r="142" spans="21:21" x14ac:dyDescent="0.3">
      <c r="U142" s="1"/>
    </row>
    <row r="143" spans="21:21" x14ac:dyDescent="0.3">
      <c r="U143" s="1"/>
    </row>
    <row r="144" spans="21:21" x14ac:dyDescent="0.3">
      <c r="U144" s="1"/>
    </row>
    <row r="145" spans="21:21" x14ac:dyDescent="0.3">
      <c r="U145" s="1"/>
    </row>
    <row r="146" spans="21:21" x14ac:dyDescent="0.3">
      <c r="U146" s="1"/>
    </row>
    <row r="147" spans="21:21" x14ac:dyDescent="0.3">
      <c r="U147" s="1"/>
    </row>
    <row r="148" spans="21:21" x14ac:dyDescent="0.3">
      <c r="U148" s="1"/>
    </row>
    <row r="149" spans="21:21" x14ac:dyDescent="0.3">
      <c r="U149" s="1"/>
    </row>
    <row r="150" spans="21:21" x14ac:dyDescent="0.3">
      <c r="U150" s="1"/>
    </row>
    <row r="151" spans="21:21" x14ac:dyDescent="0.3">
      <c r="U151" s="1"/>
    </row>
    <row r="152" spans="21:21" x14ac:dyDescent="0.3">
      <c r="U152" s="1"/>
    </row>
    <row r="153" spans="21:21" x14ac:dyDescent="0.3">
      <c r="U153" s="1"/>
    </row>
    <row r="154" spans="21:21" x14ac:dyDescent="0.3">
      <c r="U154" s="1"/>
    </row>
    <row r="155" spans="21:21" x14ac:dyDescent="0.3">
      <c r="U155" s="1"/>
    </row>
    <row r="156" spans="21:21" x14ac:dyDescent="0.3">
      <c r="U156" s="1"/>
    </row>
    <row r="157" spans="21:21" x14ac:dyDescent="0.3">
      <c r="U157" s="1"/>
    </row>
    <row r="158" spans="21:21" x14ac:dyDescent="0.3">
      <c r="U158" s="1"/>
    </row>
    <row r="159" spans="21:21" x14ac:dyDescent="0.3">
      <c r="U159" s="1"/>
    </row>
    <row r="160" spans="21:21" x14ac:dyDescent="0.3">
      <c r="U160" s="1"/>
    </row>
    <row r="161" spans="21:21" x14ac:dyDescent="0.3">
      <c r="U161" s="1"/>
    </row>
    <row r="162" spans="21:21" x14ac:dyDescent="0.3">
      <c r="U162" s="1"/>
    </row>
    <row r="163" spans="21:21" x14ac:dyDescent="0.3">
      <c r="U163" s="1"/>
    </row>
    <row r="164" spans="21:21" x14ac:dyDescent="0.3">
      <c r="U164" s="1"/>
    </row>
    <row r="165" spans="21:21" x14ac:dyDescent="0.3">
      <c r="U165" s="1"/>
    </row>
    <row r="166" spans="21:21" x14ac:dyDescent="0.3">
      <c r="U166" s="1"/>
    </row>
    <row r="167" spans="21:21" x14ac:dyDescent="0.3">
      <c r="U167" s="1"/>
    </row>
    <row r="168" spans="21:21" x14ac:dyDescent="0.3">
      <c r="U168" s="1"/>
    </row>
    <row r="169" spans="21:21" x14ac:dyDescent="0.3">
      <c r="U169" s="1"/>
    </row>
    <row r="170" spans="21:21" x14ac:dyDescent="0.3">
      <c r="U170" s="1"/>
    </row>
    <row r="171" spans="21:21" x14ac:dyDescent="0.3">
      <c r="U171" s="1"/>
    </row>
    <row r="172" spans="21:21" x14ac:dyDescent="0.3">
      <c r="U172" s="1"/>
    </row>
    <row r="173" spans="21:21" x14ac:dyDescent="0.3">
      <c r="U173" s="1"/>
    </row>
    <row r="174" spans="21:21" x14ac:dyDescent="0.3">
      <c r="U174" s="1"/>
    </row>
    <row r="175" spans="21:21" x14ac:dyDescent="0.3">
      <c r="U175" s="1"/>
    </row>
    <row r="176" spans="21:21" x14ac:dyDescent="0.3">
      <c r="U176" s="1"/>
    </row>
    <row r="177" spans="21:21" x14ac:dyDescent="0.3">
      <c r="U177" s="1"/>
    </row>
    <row r="178" spans="21:21" x14ac:dyDescent="0.3">
      <c r="U178" s="1"/>
    </row>
    <row r="179" spans="21:21" x14ac:dyDescent="0.3">
      <c r="U179" s="1"/>
    </row>
    <row r="180" spans="21:21" x14ac:dyDescent="0.3">
      <c r="U180" s="1"/>
    </row>
    <row r="181" spans="21:21" x14ac:dyDescent="0.3">
      <c r="U181" s="1"/>
    </row>
    <row r="182" spans="21:21" x14ac:dyDescent="0.3">
      <c r="U182" s="1"/>
    </row>
    <row r="183" spans="21:21" x14ac:dyDescent="0.3">
      <c r="U183" s="1"/>
    </row>
    <row r="184" spans="21:21" x14ac:dyDescent="0.3">
      <c r="U184" s="1"/>
    </row>
    <row r="185" spans="21:21" x14ac:dyDescent="0.3">
      <c r="U185" s="1"/>
    </row>
    <row r="186" spans="21:21" x14ac:dyDescent="0.3">
      <c r="U186" s="1"/>
    </row>
    <row r="187" spans="21:21" x14ac:dyDescent="0.3">
      <c r="U187" s="1"/>
    </row>
    <row r="188" spans="21:21" x14ac:dyDescent="0.3">
      <c r="U188" s="1"/>
    </row>
    <row r="189" spans="21:21" x14ac:dyDescent="0.3">
      <c r="U189" s="1"/>
    </row>
    <row r="190" spans="21:21" x14ac:dyDescent="0.3">
      <c r="U190" s="1"/>
    </row>
    <row r="191" spans="21:21" x14ac:dyDescent="0.3">
      <c r="U191" s="1"/>
    </row>
    <row r="192" spans="21:21" x14ac:dyDescent="0.3">
      <c r="U192" s="1"/>
    </row>
    <row r="193" spans="21:21" x14ac:dyDescent="0.3">
      <c r="U193" s="1"/>
    </row>
    <row r="194" spans="21:21" x14ac:dyDescent="0.3">
      <c r="U194" s="1"/>
    </row>
    <row r="195" spans="21:21" x14ac:dyDescent="0.3">
      <c r="U195" s="1"/>
    </row>
    <row r="196" spans="21:21" x14ac:dyDescent="0.3">
      <c r="U196" s="1"/>
    </row>
    <row r="197" spans="21:21" x14ac:dyDescent="0.3">
      <c r="U197" s="1"/>
    </row>
    <row r="198" spans="21:21" x14ac:dyDescent="0.3">
      <c r="U198" s="1"/>
    </row>
    <row r="199" spans="21:21" x14ac:dyDescent="0.3">
      <c r="U199" s="1"/>
    </row>
    <row r="200" spans="21:21" x14ac:dyDescent="0.3">
      <c r="U200" s="1"/>
    </row>
    <row r="201" spans="21:21" x14ac:dyDescent="0.3">
      <c r="U201" s="1"/>
    </row>
    <row r="202" spans="21:21" x14ac:dyDescent="0.3">
      <c r="U202" s="1"/>
    </row>
    <row r="203" spans="21:21" x14ac:dyDescent="0.3">
      <c r="U203" s="1"/>
    </row>
    <row r="204" spans="21:21" x14ac:dyDescent="0.3">
      <c r="U204" s="1"/>
    </row>
    <row r="205" spans="21:21" x14ac:dyDescent="0.3">
      <c r="U205" s="1"/>
    </row>
    <row r="206" spans="21:21" x14ac:dyDescent="0.3">
      <c r="U206" s="1"/>
    </row>
    <row r="207" spans="21:21" x14ac:dyDescent="0.3">
      <c r="U207" s="1"/>
    </row>
    <row r="208" spans="21:21" x14ac:dyDescent="0.3">
      <c r="U208" s="1"/>
    </row>
    <row r="209" spans="21:21" x14ac:dyDescent="0.3">
      <c r="U209" s="1"/>
    </row>
    <row r="210" spans="21:21" x14ac:dyDescent="0.3">
      <c r="U210" s="1"/>
    </row>
    <row r="211" spans="21:21" x14ac:dyDescent="0.3">
      <c r="U211" s="1"/>
    </row>
    <row r="212" spans="21:21" x14ac:dyDescent="0.3">
      <c r="U212" s="1"/>
    </row>
    <row r="213" spans="21:21" x14ac:dyDescent="0.3">
      <c r="U213" s="1"/>
    </row>
    <row r="214" spans="21:21" x14ac:dyDescent="0.3">
      <c r="U214" s="1"/>
    </row>
    <row r="215" spans="21:21" x14ac:dyDescent="0.3">
      <c r="U215" s="1"/>
    </row>
    <row r="216" spans="21:21" x14ac:dyDescent="0.3">
      <c r="U216" s="1"/>
    </row>
    <row r="217" spans="21:21" x14ac:dyDescent="0.3">
      <c r="U217" s="1"/>
    </row>
    <row r="218" spans="21:21" x14ac:dyDescent="0.3">
      <c r="U218" s="1"/>
    </row>
    <row r="219" spans="21:21" x14ac:dyDescent="0.3">
      <c r="U219" s="1"/>
    </row>
    <row r="220" spans="21:21" x14ac:dyDescent="0.3">
      <c r="U220" s="1"/>
    </row>
    <row r="221" spans="21:21" x14ac:dyDescent="0.3">
      <c r="U221" s="1"/>
    </row>
    <row r="222" spans="21:21" x14ac:dyDescent="0.3">
      <c r="U222" s="1"/>
    </row>
    <row r="223" spans="21:21" x14ac:dyDescent="0.3">
      <c r="U223" s="1"/>
    </row>
    <row r="224" spans="21:21" x14ac:dyDescent="0.3">
      <c r="U224" s="1"/>
    </row>
    <row r="225" spans="21:21" x14ac:dyDescent="0.3">
      <c r="U225" s="1"/>
    </row>
    <row r="226" spans="21:21" x14ac:dyDescent="0.3">
      <c r="U226" s="1"/>
    </row>
    <row r="227" spans="21:21" x14ac:dyDescent="0.3">
      <c r="U227" s="1"/>
    </row>
    <row r="228" spans="21:21" x14ac:dyDescent="0.3">
      <c r="U228" s="1"/>
    </row>
    <row r="229" spans="21:21" x14ac:dyDescent="0.3">
      <c r="U229" s="1"/>
    </row>
    <row r="230" spans="21:21" x14ac:dyDescent="0.3">
      <c r="U230" s="1"/>
    </row>
    <row r="231" spans="21:21" x14ac:dyDescent="0.3">
      <c r="U231" s="1"/>
    </row>
    <row r="232" spans="21:21" x14ac:dyDescent="0.3">
      <c r="U232" s="1"/>
    </row>
    <row r="233" spans="21:21" x14ac:dyDescent="0.3">
      <c r="U233" s="1"/>
    </row>
    <row r="234" spans="21:21" x14ac:dyDescent="0.3">
      <c r="U234" s="1"/>
    </row>
    <row r="235" spans="21:21" x14ac:dyDescent="0.3">
      <c r="U235" s="1"/>
    </row>
    <row r="236" spans="21:21" x14ac:dyDescent="0.3">
      <c r="U236" s="1"/>
    </row>
    <row r="237" spans="21:21" x14ac:dyDescent="0.3">
      <c r="U237" s="1"/>
    </row>
    <row r="238" spans="21:21" x14ac:dyDescent="0.3">
      <c r="U238" s="1"/>
    </row>
    <row r="239" spans="21:21" x14ac:dyDescent="0.3">
      <c r="U239" s="1"/>
    </row>
    <row r="240" spans="21:21" x14ac:dyDescent="0.3">
      <c r="U240" s="1"/>
    </row>
    <row r="241" spans="21:21" x14ac:dyDescent="0.3">
      <c r="U241" s="1"/>
    </row>
    <row r="242" spans="21:21" x14ac:dyDescent="0.3">
      <c r="U242" s="1"/>
    </row>
    <row r="243" spans="21:21" x14ac:dyDescent="0.3">
      <c r="U243" s="1"/>
    </row>
    <row r="244" spans="21:21" x14ac:dyDescent="0.3">
      <c r="U244" s="1"/>
    </row>
    <row r="245" spans="21:21" x14ac:dyDescent="0.3">
      <c r="U245" s="1"/>
    </row>
    <row r="246" spans="21:21" x14ac:dyDescent="0.3">
      <c r="U246" s="1"/>
    </row>
    <row r="247" spans="21:21" x14ac:dyDescent="0.3">
      <c r="U247" s="1"/>
    </row>
    <row r="248" spans="21:21" x14ac:dyDescent="0.3">
      <c r="U248" s="1"/>
    </row>
    <row r="249" spans="21:21" x14ac:dyDescent="0.3">
      <c r="U249" s="1"/>
    </row>
    <row r="250" spans="21:21" x14ac:dyDescent="0.3">
      <c r="U250" s="1"/>
    </row>
  </sheetData>
  <autoFilter ref="A3:U32">
    <filterColumn colId="6" showButton="0"/>
    <filterColumn colId="7" showButton="0"/>
    <filterColumn colId="8" showButton="0"/>
    <filterColumn colId="11" showButton="0"/>
    <filterColumn colId="12" showButton="0"/>
    <filterColumn colId="13" showButton="0"/>
  </autoFilter>
  <mergeCells count="38">
    <mergeCell ref="A1:W1"/>
    <mergeCell ref="A2:W2"/>
    <mergeCell ref="W3:W5"/>
    <mergeCell ref="V3:V5"/>
    <mergeCell ref="G42:H42"/>
    <mergeCell ref="B35:E35"/>
    <mergeCell ref="U3:U5"/>
    <mergeCell ref="G4:G5"/>
    <mergeCell ref="H4:J4"/>
    <mergeCell ref="L4:L5"/>
    <mergeCell ref="M4:O4"/>
    <mergeCell ref="G3:J3"/>
    <mergeCell ref="B3:B5"/>
    <mergeCell ref="C3:C5"/>
    <mergeCell ref="D3:D5"/>
    <mergeCell ref="E3:E5"/>
    <mergeCell ref="G43:H43"/>
    <mergeCell ref="G41:H41"/>
    <mergeCell ref="C36:E36"/>
    <mergeCell ref="C37:E37"/>
    <mergeCell ref="C39:E39"/>
    <mergeCell ref="C40:E40"/>
    <mergeCell ref="G40:H40"/>
    <mergeCell ref="C41:E41"/>
    <mergeCell ref="G36:H36"/>
    <mergeCell ref="G37:H37"/>
    <mergeCell ref="G38:H38"/>
    <mergeCell ref="G39:H39"/>
    <mergeCell ref="C38:E38"/>
    <mergeCell ref="A3:A5"/>
    <mergeCell ref="F3:F5"/>
    <mergeCell ref="L3:O3"/>
    <mergeCell ref="T3:T5"/>
    <mergeCell ref="Q3:Q5"/>
    <mergeCell ref="S3:S5"/>
    <mergeCell ref="R3:R5"/>
    <mergeCell ref="K3:K5"/>
    <mergeCell ref="P3:P5"/>
  </mergeCells>
  <printOptions horizontalCentered="1" gridLines="1"/>
  <pageMargins left="0.25" right="0.25" top="0.75" bottom="0.75" header="0.3" footer="0.3"/>
  <pageSetup paperSize="9" scale="26" fitToHeight="0" orientation="landscape" r:id="rId1"/>
  <rowBreaks count="6" manualBreakCount="6">
    <brk id="10" max="22" man="1"/>
    <brk id="15" max="22" man="1"/>
    <brk id="20" max="22" man="1"/>
    <brk id="24" max="22" man="1"/>
    <brk id="27" max="22" man="1"/>
    <brk id="32" max="20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Лист1</vt:lpstr>
      <vt:lpstr>Лист1!Заголовки_для_печати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Уляшева Анна Александровна</dc:creator>
  <cp:lastModifiedBy>Яценко Полина Олеговна</cp:lastModifiedBy>
  <cp:lastPrinted>2022-12-22T11:36:44Z</cp:lastPrinted>
  <dcterms:created xsi:type="dcterms:W3CDTF">2018-01-16T06:49:59Z</dcterms:created>
  <dcterms:modified xsi:type="dcterms:W3CDTF">2023-02-14T11:20:24Z</dcterms:modified>
</cp:coreProperties>
</file>